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EstaPasta_de_trabalho"/>
  <mc:AlternateContent xmlns:mc="http://schemas.openxmlformats.org/markup-compatibility/2006">
    <mc:Choice Requires="x15">
      <x15ac:absPath xmlns:x15ac="http://schemas.microsoft.com/office/spreadsheetml/2010/11/ac" url="D:\licitacoes\2023\Pregão Eletronico\Pregão Eletrônico 062-23 - Eventual Aquisição de Penus e Lubrificantes - SMAG\"/>
    </mc:Choice>
  </mc:AlternateContent>
  <xr:revisionPtr revIDLastSave="0" documentId="13_ncr:1_{95B42BB8-7116-4EE4-80BB-9A65C4558D58}"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Preços'!$A$11:$G$60</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A54" i="1" l="1"/>
  <c r="A55" i="1"/>
  <c r="A56" i="1"/>
  <c r="A57" i="1"/>
  <c r="A58" i="1"/>
  <c r="A59" i="1"/>
  <c r="A60" i="1"/>
  <c r="A53" i="1"/>
  <c r="E6" i="1"/>
  <c r="G13" i="1"/>
  <c r="A4" i="1"/>
  <c r="A51" i="1"/>
  <c r="A52" i="1"/>
  <c r="A50" i="1"/>
  <c r="A49" i="1"/>
  <c r="A6" i="1"/>
  <c r="A5" i="1"/>
  <c r="A3" i="1"/>
  <c r="F48" i="1" l="1"/>
</calcChain>
</file>

<file path=xl/sharedStrings.xml><?xml version="1.0" encoding="utf-8"?>
<sst xmlns="http://schemas.openxmlformats.org/spreadsheetml/2006/main" count="128" uniqueCount="95">
  <si>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</si>
  <si>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</si>
  <si>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</si>
  <si>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</si>
  <si>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</si>
  <si>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</si>
  <si>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</si>
  <si>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</si>
  <si>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</si>
  <si>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</si>
  <si>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</si>
  <si>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</si>
  <si>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</si>
  <si>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</si>
  <si>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</si>
  <si>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</si>
  <si>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</si>
  <si>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</si>
  <si>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</si>
  <si>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</si>
  <si>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</si>
  <si>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</si>
  <si>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</si>
  <si>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</si>
  <si>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</si>
  <si>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</si>
  <si>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</si>
  <si>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</si>
  <si>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</si>
  <si>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</si>
  <si>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</si>
  <si>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</si>
  <si>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</si>
  <si>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</si>
  <si>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</si>
  <si>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</si>
  <si>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</si>
  <si>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</si>
  <si>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</si>
  <si>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</si>
  <si>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</si>
  <si>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</si>
  <si>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</si>
  <si>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</si>
  <si>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UNID</t>
  </si>
  <si>
    <t>Homologação: __/__/2023</t>
  </si>
  <si>
    <t>Previsão Publicação: __/__/2023</t>
  </si>
  <si>
    <t>Prazo da Ata: 12 meses a contar de sua assinatura.</t>
  </si>
  <si>
    <t>ADITIVO RADIADOR ÁGUA FRASCO DE 1 LITRO</t>
  </si>
  <si>
    <t>Frasco</t>
  </si>
  <si>
    <t>EVENTUAL AQUISIÇÃO DE PNEUS E LUBRIFICANTES - SRP</t>
  </si>
  <si>
    <t>BATERIA 100 AMP. - COM CERTIFICAÇÃO DO INMETRO. GARANTIA MÍNIMA DE 12 (DOZE) MESES.</t>
  </si>
  <si>
    <t>BATERIA 60 AMP. - COM CERTIFICAÇÃO DO INMETRO. GARANTIA MÍNIMA DE 12 (DOZE) MESES.</t>
  </si>
  <si>
    <t>BOMBA MANUAL PARA GRAXA 7KG</t>
  </si>
  <si>
    <t>CÂMARA DE AR P/ TRATOR TAM. 12-4-24</t>
  </si>
  <si>
    <t>CÂMARA DE AR P/ TRATOR TAM. 14-9-24</t>
  </si>
  <si>
    <t>CÂMARA DE AR P/ TRATOR TAM. 18-4-30</t>
  </si>
  <si>
    <t>CHAVE GRIFO 18"</t>
  </si>
  <si>
    <t>CHAVE INGLESA 18" AJUSTÁVEL</t>
  </si>
  <si>
    <t>DESENGRAXANTE LÍQUIDO - EMBALAGEM DE 50 LITROS</t>
  </si>
  <si>
    <t>Galões</t>
  </si>
  <si>
    <t>DISCO PARA ARADO TATU 5 FUROS 28 POLEGADAS</t>
  </si>
  <si>
    <t>DISCO RECORTADO GRADE ARADORA  28 POLEGADAS</t>
  </si>
  <si>
    <t>FLUÍDO DE FREIO FRSC 500 ML</t>
  </si>
  <si>
    <t>GRAXA LUBRIFICANTE  GRAXA DE LÍTIO DO TIPO MÚLTIPLAS APLICAÇÕES, GRAU NLGI 2, CONTENDO INIBIDORES DE OXIDAÇÃO E CORROSÃO.  TEMPERATURA DE OPERAÇÃO: -20ºC A 120ºC. EMBALAGEM DE 20 LITROS</t>
  </si>
  <si>
    <t>Baldes</t>
  </si>
  <si>
    <t>LIMPA BAÚ - EMBALAGEM DE 50 LITROS</t>
  </si>
  <si>
    <t>ÓLEO 15W40 PARA MOTOR A DIESEL FRASCO 1 LITRO</t>
  </si>
  <si>
    <t>ÓLEO 85W90 TRANSMISSÃO GALÃO DE 20 LITROS</t>
  </si>
  <si>
    <t>ÓLEO DE FREIO FRASCO DE 500 ML (DOT4)</t>
  </si>
  <si>
    <t>ÓLEO HIDRÁULICO 10W30 – SAE 10W-30 E CLASSIFICAÇÃO DE DESEMPENHO API GL-4.
CARACTERÍSTICAS TÍPICAS:
Densidade a 15ºC: D4052 - 0,875
Viscosidade Cinemática:
cSt a 40ºC D445 - 57,5 
cSt a 100ºC D445 - 9,5
Viscosidade a baixa temperatura (Brookfield), -35ºC, cP:  D2983 ; 34.700
Índice de Viscosidade: D2270 ; 149
Ponto de Fulgor, COC, ºC: D92 ; 235
Ponto de Fluidez, ºC: D97; -39
EMBALAGEM DE 20 LITROS</t>
  </si>
  <si>
    <t>ÓLEO HIDRÁULICO ATF FRASCO 1 LITRO</t>
  </si>
  <si>
    <t>ÓLEO LUBRIFICANTE GRAU ISO VG 68 PARA USO EM SISTEMAS HIDRÁULICOS DE ALTA PRESSÃO. RECOMENDADO PARA A LUBRIFICAÇÃO DE SISTEMAS HIDRÁULICOS EQUIPADOS COM BOMBAS DE PALHETAS, DE PISTÕES OU DE ENGRENAGENS, SOBRETUDO OPERANDO EM PRESSÕES ACIMA DE 1000 PSI E/OU ROTAÇÕES ACIMA DE 1200 RPM.
CARACTERÍSTICAS TÍPICAS: 
Densidade a 20ºc: 0,8786
Viscosidade Cinemática:
cSt a 40ºC: 67,8
cSt a 100ºC: 8,7
Índice de Viscosidade: 100
Ponto de Fulgor, COC, ºC: 248
Ponto de Fluidez, ºC: -30
Neutralização, mg KOH/g: 0,26
Corrosão Lâmina de Cobre: 1A
EMBALAGEM DE 20 LITROS</t>
  </si>
  <si>
    <t>ÓLEO LUBRIFICANTE SAE 15W-40, SAE 15W-40, FORMULADO COM TECNOLOGIA ISOSYN, É UM ÓLEO DE VISCOSIDADE SAE 15W-40 E GRAU DE DESEMPENHO API CI-4 / ACEA E7 RECOMENDADO PARA MOTORES A DIESEL NATURALMENTE ASPIRADOS OU TURBOALIMENTADOS. PODE SER UTILIZADO TAMBÉM EM MOTORES A GASOLINA OU FLEX, QUANDO REQUERIDAS A ESPECIFICAÇÃO API SL E VISCOSIDADE SAE 15W-40. CARACTERÍSTICAS TÍPICAS: viscosidade a baixa temperatura(ccs),-20ºc,cp:5400 e índice de viscosidade: 138 EMBALAGEM DE 20 LITROS</t>
  </si>
  <si>
    <t>PARAFUSO PARA DISCO DE ARADO TATU</t>
  </si>
  <si>
    <t>PNEU 12.4-24 PARA USO TRATOR AGRÍCOLA. Nº DE LONAS 10. CLASSIFICAÇÃO R-1. UTILIZAÇÃO: TRATOR AGRÍCOLA</t>
  </si>
  <si>
    <t xml:space="preserve">PNEU 14.9-24 PARA USO EM TRATOR. Nº DE LONAS 10. CLASSIFICAÇÃO R-1. UTILIZAÇÃO: TRATOR AGRICOLA </t>
  </si>
  <si>
    <t>PNEU 175 X 70 X 13 - PNEU VEÍCULO AUTOMOTIVO, MATERIAL CARCAÇA, LONA POLIÉSTER, MATERIAL TALÃO ARAME AÇO, MATERIAL BANDA RODAGEM BORRACHA ALTA RESISTÊNCIA, MATERIAL FLANCOS, MISTURA BORRACHA ALTA FLEXIBILIDADE, TIPO ESTRUTURA RADIAL, CARACTERISTICAS ADICIONAIS SEM CÂMARA, 175/70 ARO 13, C/ SELO INMETRO IMPRESSO. PADRÃO DE QUALIDADE PIRELLI, GOODYEAR, FIRESTONE OU MICHELIN, DEVENDO POSSUIR SELO DE APROVAÇÃO DO INMETRO.</t>
  </si>
  <si>
    <t>PNEU 175 X 70 X 14 - PNEU VEÍCULO AUTOMOTIVO, MATERIAL CARCAÇA, LONA POLIESTER, MATERIAL TALÃO ARAME AÇO, MATERIAL BANDA RODAGEM BORRACHA ALTA RESISTÊNCIA, MATERIAL FLANCOS, MISTURA BORRACHA ALTA FLEXIBILIDADE, TIPO ESTRUTURA RADIAL, CARACTERÍSTICAS ADICIONAIS SEM CÂMARA, 175/70 ARO 14, C/ SELO INMETRO IMPRESSO. PADRÃO DE QUALIDADE PIRELLI, GOODYEAR, FIRESTONE, MICHELIN OU DE QUALIDADE SIMILAR, DEVENDO POSSUIR SELO DE APROVAÇÃO DO INMETRO</t>
  </si>
  <si>
    <t>PNEU 18.4-30 PARA USO TRASEIRO EM TRATOR. Nº DE LONAS 10. CLASSIFICAÇÃO R-1 – MODELO AGRÍCOLA. UTILIZAÇÃO: TRATOR AGRÍCOLA</t>
  </si>
  <si>
    <t>PNEU 185 x 65 x 14 - CERTIFICADO PELO INMETRO, PRODUTO NOVO, NÃO RECONDICIONADO E/OU REMANUFATURADO, COM PADRÃO DE QUALIDADE PIRELLI, GOODYEAR, FIRESTONE, MICHELIN, DEVENDO POSSUIR SELO DE APROVAÇÃO DO INMETRO</t>
  </si>
  <si>
    <t>PNEU 185 x 65 x 16 - CERTIFICADO PELO INMETRO, PRODUTO NOVO, NÃO RECONDICIONADO E/OU REMANUFATURADO, COM PADRÃO DE QUALIDADE PIRELLI, GOODYEAR, FIRESTONE, MICHELIN, DEVENDO POSSUIR SELO DE APROVAÇÃO DO INMETRO</t>
  </si>
  <si>
    <t>PNEU 19.5L-24 PARA USO TRASEIRO EM RETROESCAVADEIRA. Nº DE LONAS 12. CLASSIFICAÇÃO R-4.DESENHO DE BANDA DE RODAGEM CONFORME GOODYEAR IT 525 OU EQUIVALENTE. UTILIZAÇÃO: RETROESCAVADEIRA</t>
  </si>
  <si>
    <t>PNEU 255/70 - R16 - PADRÃO DE QUALIDADE PIRELLI, GOODYEAR, FIRESTONE, MICHELIN OU DE QUALIDADE SIMILAR, DEVENDO POSSUIR SELO DE APROVAÇÃO DO INMETRO E IBAMA, SEM CÂMARA</t>
  </si>
  <si>
    <t>PNEU 500-12 (500.6-12) - 4 LONAS UTILIZAÇÃO: TOBATTA AGRÍCOLA</t>
  </si>
  <si>
    <t>TENSIONADOR DE CORRENTE TIPO CATRACA 3/8</t>
  </si>
  <si>
    <t>PREGÃO ELETRÔNICO Nº 062/2023</t>
  </si>
  <si>
    <t>PROCESSO ADMINISTRATIVO N° 3823/2022 de 30/11/2022</t>
  </si>
  <si>
    <t>Sec. Agricultura</t>
  </si>
  <si>
    <t>Gabinete do Prefeito</t>
  </si>
  <si>
    <t>Defesa Civil</t>
  </si>
  <si>
    <t>O objeto do presente termo de referência pode ser recebido em remessa parcelada pela Secretaria com prazo não superior a 30 (TRINTA) dias após recebimento da nota de empenho.</t>
  </si>
  <si>
    <t>Os itens deverão ser entregues no Setor de Almoxarifado, Rua Carolino Ribeiro de Moura, no horário das 09:00 às  12:00 horas e de 14:00  às 17:00 horas ou na sede de cada secretaria (conforme solicitação do(s) fiscal(is) do contrato. Sendo o frete, carga e descarga por conta do fornecedor até o local indicado.</t>
  </si>
  <si>
    <t>O pagamento do objeto de que trata o PREGÃO ELETRÔNICO 062/2023, será efetuado pela Tesouraria da Prefeitura Municipal de Sumidouro.</t>
  </si>
  <si>
    <t>Abertura das Propostas: 17/05/2023,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</si>
</sst>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3">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169" fontId="8" fillId="0" borderId="2" xfId="0" applyNumberFormat="1" applyFont="1" applyBorder="1" applyAlignment="1" applyProtection="1">
      <alignment horizontal="center" vertical="center"/>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234429</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030857" y="285750"/>
          <a:ext cx="1796497"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3823/22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60"/>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2.28515625" style="2" customWidth="1"/>
    <col min="3" max="3" width="8.28515625" style="1" customWidth="1"/>
    <col min="4" max="4" width="8" style="1" customWidth="1"/>
    <col min="5" max="6" width="10.140625" style="13" customWidth="1"/>
    <col min="7" max="7" width="10.140625" style="11" customWidth="1"/>
    <col min="8" max="8" width="11.85546875" style="40" customWidth="1"/>
    <col min="9" max="9" width="11.5703125" style="2" customWidth="1"/>
    <col min="10" max="15" width="9.140625" style="2"/>
    <col min="16" max="16" width="10" style="2" bestFit="1" customWidth="1"/>
    <col min="17" max="16384" width="9.140625" style="2"/>
  </cols>
  <sheetData>
    <row r="1" spans="1:11" ht="58.5" customHeight="1" x14ac:dyDescent="0.2">
      <c r="H1" s="39"/>
    </row>
    <row r="2" spans="1:11" x14ac:dyDescent="0.2">
      <c r="A2" s="64" t="s">
        <v>19</v>
      </c>
      <c r="B2" s="64"/>
      <c r="C2" s="64"/>
      <c r="D2" s="64"/>
      <c r="E2" s="64"/>
      <c r="F2" s="64"/>
      <c r="G2" s="64"/>
    </row>
    <row r="3" spans="1:11" x14ac:dyDescent="0.2">
      <c r="A3" s="64" t="str">
        <f>UPPER(Dados!B1&amp;"  -  "&amp;Dados!B4)</f>
        <v>PREGÃO ELETRÔNICO Nº 062/2023  -  ABERTURA DAS PROPOSTAS: 17/05/2023, ÀS 10:00HS</v>
      </c>
      <c r="B3" s="64"/>
      <c r="C3" s="64"/>
      <c r="D3" s="64"/>
      <c r="E3" s="64"/>
      <c r="F3" s="64"/>
      <c r="G3" s="64"/>
    </row>
    <row r="4" spans="1:11" x14ac:dyDescent="0.2">
      <c r="A4" s="65" t="str">
        <f>Dados!B3</f>
        <v>EVENTUAL AQUISIÇÃO DE PNEUS E LUBRIFICANTES - SRP</v>
      </c>
      <c r="B4" s="65"/>
      <c r="C4" s="65"/>
      <c r="D4" s="65"/>
      <c r="E4" s="65"/>
      <c r="F4" s="65"/>
      <c r="G4" s="65"/>
    </row>
    <row r="5" spans="1:11" x14ac:dyDescent="0.2">
      <c r="A5" s="64" t="str">
        <f>Dados!B2</f>
        <v>PROCESSO ADMINISTRATIVO N° 3823/2022 de 30/11/2022</v>
      </c>
      <c r="B5" s="64"/>
      <c r="C5" s="64"/>
      <c r="D5" s="64"/>
      <c r="E5" s="64"/>
      <c r="F5" s="64"/>
      <c r="G5" s="64"/>
    </row>
    <row r="6" spans="1:11" x14ac:dyDescent="0.2">
      <c r="A6" s="52" t="str">
        <f>Dados!B7</f>
        <v>MENOR PREÇO POR ITEM</v>
      </c>
      <c r="B6" s="52"/>
      <c r="C6" s="62" t="s">
        <v>29</v>
      </c>
      <c r="D6" s="62"/>
      <c r="E6" s="63">
        <f>Dados!B8</f>
        <v>225159.18</v>
      </c>
      <c r="F6" s="63"/>
      <c r="G6" s="52"/>
    </row>
    <row r="7" spans="1:11" ht="2.25" customHeight="1" x14ac:dyDescent="0.2">
      <c r="A7" s="6"/>
      <c r="B7" s="6"/>
      <c r="C7" s="6"/>
      <c r="D7" s="6"/>
      <c r="E7" s="14"/>
      <c r="F7" s="14"/>
      <c r="G7" s="10"/>
    </row>
    <row r="8" spans="1:11" s="8" customFormat="1" ht="12" customHeight="1" x14ac:dyDescent="0.2">
      <c r="A8" s="15" t="s">
        <v>0</v>
      </c>
      <c r="B8" s="66"/>
      <c r="C8" s="66"/>
      <c r="D8" s="66"/>
      <c r="E8" s="66"/>
      <c r="F8" s="66"/>
      <c r="G8" s="66"/>
      <c r="H8" s="41"/>
    </row>
    <row r="9" spans="1:11" s="8" customFormat="1" ht="12" customHeight="1" x14ac:dyDescent="0.2">
      <c r="A9" s="15" t="s">
        <v>1</v>
      </c>
      <c r="B9" s="67"/>
      <c r="C9" s="67"/>
      <c r="D9" s="67"/>
      <c r="E9" s="67"/>
      <c r="F9" s="67"/>
      <c r="G9" s="67"/>
      <c r="H9" s="41"/>
    </row>
    <row r="10" spans="1:11" s="8" customFormat="1" ht="12" customHeight="1" x14ac:dyDescent="0.2">
      <c r="A10" s="15" t="s">
        <v>2</v>
      </c>
      <c r="B10" s="36"/>
      <c r="C10" s="26" t="s">
        <v>8</v>
      </c>
      <c r="D10" s="72"/>
      <c r="E10" s="72"/>
      <c r="F10" s="72"/>
      <c r="G10" s="72"/>
      <c r="H10" s="41"/>
    </row>
    <row r="11" spans="1:11" ht="4.5" customHeight="1" x14ac:dyDescent="0.2">
      <c r="A11" s="3"/>
      <c r="B11" s="28"/>
      <c r="C11" s="28"/>
      <c r="D11" s="28"/>
      <c r="E11" s="50"/>
      <c r="F11" s="29"/>
      <c r="G11" s="30"/>
    </row>
    <row r="12" spans="1:11" s="8" customFormat="1" ht="22.5" x14ac:dyDescent="0.2">
      <c r="A12" s="32" t="s">
        <v>3</v>
      </c>
      <c r="B12" s="32" t="s">
        <v>4</v>
      </c>
      <c r="C12" s="32" t="s">
        <v>5</v>
      </c>
      <c r="D12" s="32" t="s">
        <v>6</v>
      </c>
      <c r="E12" s="46" t="s">
        <v>25</v>
      </c>
      <c r="F12" s="46" t="s">
        <v>26</v>
      </c>
      <c r="G12" s="32" t="s">
        <v>7</v>
      </c>
      <c r="H12" s="41"/>
    </row>
    <row r="13" spans="1:11" s="8" customFormat="1" ht="11.25" x14ac:dyDescent="0.2">
      <c r="A13" s="33">
        <v>1</v>
      </c>
      <c r="B13" s="31" t="s">
        <v>48</v>
      </c>
      <c r="C13" s="34" t="s">
        <v>49</v>
      </c>
      <c r="D13" s="49">
        <v>5</v>
      </c>
      <c r="E13" s="51">
        <v>28.17</v>
      </c>
      <c r="F13" s="58"/>
      <c r="G13" s="35" t="str">
        <f>IF(F13="","",IF(ISTEXT(F13),"NC",F13*D13))</f>
        <v/>
      </c>
      <c r="H13" s="41"/>
      <c r="K13" s="7"/>
    </row>
    <row r="14" spans="1:11" s="8" customFormat="1" ht="22.5" x14ac:dyDescent="0.2">
      <c r="A14" s="33">
        <v>2</v>
      </c>
      <c r="B14" s="31" t="s">
        <v>51</v>
      </c>
      <c r="C14" s="34" t="s">
        <v>44</v>
      </c>
      <c r="D14" s="49">
        <v>8</v>
      </c>
      <c r="E14" s="51">
        <v>930</v>
      </c>
      <c r="F14" s="58"/>
      <c r="G14" s="35" t="str">
        <f t="shared" ref="G14:G46" si="0">IF(F14="","",IF(ISTEXT(F14),"NC",F14*D14))</f>
        <v/>
      </c>
      <c r="H14" s="41"/>
      <c r="K14" s="7"/>
    </row>
    <row r="15" spans="1:11" s="8" customFormat="1" ht="22.5" x14ac:dyDescent="0.2">
      <c r="A15" s="33">
        <v>3</v>
      </c>
      <c r="B15" s="31" t="s">
        <v>52</v>
      </c>
      <c r="C15" s="34" t="s">
        <v>44</v>
      </c>
      <c r="D15" s="49">
        <v>4</v>
      </c>
      <c r="E15" s="51">
        <v>525</v>
      </c>
      <c r="F15" s="58"/>
      <c r="G15" s="35" t="str">
        <f t="shared" si="0"/>
        <v/>
      </c>
      <c r="H15" s="41"/>
      <c r="K15" s="7"/>
    </row>
    <row r="16" spans="1:11" s="8" customFormat="1" ht="11.25" x14ac:dyDescent="0.2">
      <c r="A16" s="33">
        <v>4</v>
      </c>
      <c r="B16" s="31" t="s">
        <v>53</v>
      </c>
      <c r="C16" s="34" t="s">
        <v>44</v>
      </c>
      <c r="D16" s="49">
        <v>6</v>
      </c>
      <c r="E16" s="51">
        <v>203</v>
      </c>
      <c r="F16" s="58"/>
      <c r="G16" s="35" t="str">
        <f t="shared" si="0"/>
        <v/>
      </c>
      <c r="H16" s="41"/>
      <c r="K16" s="7"/>
    </row>
    <row r="17" spans="1:11" s="8" customFormat="1" ht="11.25" x14ac:dyDescent="0.2">
      <c r="A17" s="33">
        <v>5</v>
      </c>
      <c r="B17" s="31" t="s">
        <v>54</v>
      </c>
      <c r="C17" s="34" t="s">
        <v>44</v>
      </c>
      <c r="D17" s="49">
        <v>4</v>
      </c>
      <c r="E17" s="51">
        <v>280.33</v>
      </c>
      <c r="F17" s="58"/>
      <c r="G17" s="35" t="str">
        <f t="shared" si="0"/>
        <v/>
      </c>
      <c r="H17" s="41"/>
      <c r="K17" s="7"/>
    </row>
    <row r="18" spans="1:11" s="8" customFormat="1" ht="11.25" x14ac:dyDescent="0.2">
      <c r="A18" s="33">
        <v>6</v>
      </c>
      <c r="B18" s="31" t="s">
        <v>55</v>
      </c>
      <c r="C18" s="34" t="s">
        <v>44</v>
      </c>
      <c r="D18" s="49">
        <v>2</v>
      </c>
      <c r="E18" s="51">
        <v>397.06</v>
      </c>
      <c r="F18" s="58"/>
      <c r="G18" s="35" t="str">
        <f t="shared" si="0"/>
        <v/>
      </c>
      <c r="H18" s="41"/>
      <c r="K18" s="7"/>
    </row>
    <row r="19" spans="1:11" s="8" customFormat="1" ht="11.25" x14ac:dyDescent="0.2">
      <c r="A19" s="33">
        <v>7</v>
      </c>
      <c r="B19" s="31" t="s">
        <v>56</v>
      </c>
      <c r="C19" s="34" t="s">
        <v>44</v>
      </c>
      <c r="D19" s="49">
        <v>4</v>
      </c>
      <c r="E19" s="51">
        <v>340.01</v>
      </c>
      <c r="F19" s="58"/>
      <c r="G19" s="35" t="str">
        <f t="shared" si="0"/>
        <v/>
      </c>
      <c r="H19" s="41"/>
      <c r="K19" s="7"/>
    </row>
    <row r="20" spans="1:11" s="8" customFormat="1" ht="11.25" x14ac:dyDescent="0.2">
      <c r="A20" s="33">
        <v>8</v>
      </c>
      <c r="B20" s="31" t="s">
        <v>57</v>
      </c>
      <c r="C20" s="34" t="s">
        <v>44</v>
      </c>
      <c r="D20" s="49">
        <v>3</v>
      </c>
      <c r="E20" s="51">
        <v>227.09</v>
      </c>
      <c r="F20" s="58"/>
      <c r="G20" s="35" t="str">
        <f t="shared" si="0"/>
        <v/>
      </c>
      <c r="H20" s="41"/>
      <c r="K20" s="7"/>
    </row>
    <row r="21" spans="1:11" s="8" customFormat="1" ht="11.25" x14ac:dyDescent="0.2">
      <c r="A21" s="33">
        <v>9</v>
      </c>
      <c r="B21" s="31" t="s">
        <v>58</v>
      </c>
      <c r="C21" s="34" t="s">
        <v>44</v>
      </c>
      <c r="D21" s="49">
        <v>3</v>
      </c>
      <c r="E21" s="51">
        <v>194.64</v>
      </c>
      <c r="F21" s="58"/>
      <c r="G21" s="35" t="str">
        <f t="shared" si="0"/>
        <v/>
      </c>
      <c r="H21" s="41"/>
      <c r="K21" s="7"/>
    </row>
    <row r="22" spans="1:11" s="8" customFormat="1" ht="11.25" x14ac:dyDescent="0.2">
      <c r="A22" s="33">
        <v>10</v>
      </c>
      <c r="B22" s="31" t="s">
        <v>59</v>
      </c>
      <c r="C22" s="34" t="s">
        <v>60</v>
      </c>
      <c r="D22" s="49">
        <v>2</v>
      </c>
      <c r="E22" s="51">
        <v>488.75</v>
      </c>
      <c r="F22" s="58"/>
      <c r="G22" s="35" t="str">
        <f t="shared" si="0"/>
        <v/>
      </c>
      <c r="H22" s="41"/>
      <c r="K22" s="7"/>
    </row>
    <row r="23" spans="1:11" s="8" customFormat="1" ht="11.25" x14ac:dyDescent="0.2">
      <c r="A23" s="33">
        <v>11</v>
      </c>
      <c r="B23" s="31" t="s">
        <v>61</v>
      </c>
      <c r="C23" s="34" t="s">
        <v>44</v>
      </c>
      <c r="D23" s="49">
        <v>3</v>
      </c>
      <c r="E23" s="51">
        <v>920.73</v>
      </c>
      <c r="F23" s="58"/>
      <c r="G23" s="35" t="str">
        <f t="shared" si="0"/>
        <v/>
      </c>
      <c r="H23" s="41"/>
      <c r="K23" s="7"/>
    </row>
    <row r="24" spans="1:11" s="8" customFormat="1" ht="11.25" x14ac:dyDescent="0.2">
      <c r="A24" s="33">
        <v>12</v>
      </c>
      <c r="B24" s="31" t="s">
        <v>62</v>
      </c>
      <c r="C24" s="34" t="s">
        <v>44</v>
      </c>
      <c r="D24" s="49">
        <v>15</v>
      </c>
      <c r="E24" s="51">
        <v>806.16</v>
      </c>
      <c r="F24" s="58"/>
      <c r="G24" s="35" t="str">
        <f t="shared" si="0"/>
        <v/>
      </c>
      <c r="H24" s="41"/>
      <c r="K24" s="7"/>
    </row>
    <row r="25" spans="1:11" s="8" customFormat="1" ht="11.25" x14ac:dyDescent="0.2">
      <c r="A25" s="33">
        <v>13</v>
      </c>
      <c r="B25" s="31" t="s">
        <v>63</v>
      </c>
      <c r="C25" s="34" t="s">
        <v>44</v>
      </c>
      <c r="D25" s="49">
        <v>20</v>
      </c>
      <c r="E25" s="51">
        <v>24</v>
      </c>
      <c r="F25" s="58"/>
      <c r="G25" s="35" t="str">
        <f t="shared" si="0"/>
        <v/>
      </c>
      <c r="H25" s="41"/>
      <c r="K25" s="7"/>
    </row>
    <row r="26" spans="1:11" s="8" customFormat="1" ht="45" x14ac:dyDescent="0.2">
      <c r="A26" s="33">
        <v>14</v>
      </c>
      <c r="B26" s="31" t="s">
        <v>64</v>
      </c>
      <c r="C26" s="34" t="s">
        <v>65</v>
      </c>
      <c r="D26" s="49">
        <v>4</v>
      </c>
      <c r="E26" s="51">
        <v>862.88</v>
      </c>
      <c r="F26" s="58"/>
      <c r="G26" s="35" t="str">
        <f t="shared" si="0"/>
        <v/>
      </c>
      <c r="H26" s="41"/>
      <c r="K26" s="7"/>
    </row>
    <row r="27" spans="1:11" s="8" customFormat="1" ht="11.25" x14ac:dyDescent="0.2">
      <c r="A27" s="33">
        <v>15</v>
      </c>
      <c r="B27" s="31" t="s">
        <v>66</v>
      </c>
      <c r="C27" s="34" t="s">
        <v>60</v>
      </c>
      <c r="D27" s="49">
        <v>2</v>
      </c>
      <c r="E27" s="51">
        <v>460</v>
      </c>
      <c r="F27" s="58"/>
      <c r="G27" s="35" t="str">
        <f t="shared" si="0"/>
        <v/>
      </c>
      <c r="H27" s="41"/>
      <c r="K27" s="7"/>
    </row>
    <row r="28" spans="1:11" s="8" customFormat="1" ht="11.25" x14ac:dyDescent="0.2">
      <c r="A28" s="33">
        <v>16</v>
      </c>
      <c r="B28" s="31" t="s">
        <v>67</v>
      </c>
      <c r="C28" s="34" t="s">
        <v>49</v>
      </c>
      <c r="D28" s="49">
        <v>20</v>
      </c>
      <c r="E28" s="51">
        <v>43.01</v>
      </c>
      <c r="F28" s="58"/>
      <c r="G28" s="35" t="str">
        <f t="shared" si="0"/>
        <v/>
      </c>
      <c r="H28" s="41"/>
      <c r="K28" s="7"/>
    </row>
    <row r="29" spans="1:11" s="8" customFormat="1" ht="11.25" x14ac:dyDescent="0.2">
      <c r="A29" s="33">
        <v>17</v>
      </c>
      <c r="B29" s="31" t="s">
        <v>68</v>
      </c>
      <c r="C29" s="34" t="s">
        <v>60</v>
      </c>
      <c r="D29" s="49">
        <v>2</v>
      </c>
      <c r="E29" s="51">
        <v>56.72</v>
      </c>
      <c r="F29" s="58"/>
      <c r="G29" s="35" t="str">
        <f t="shared" si="0"/>
        <v/>
      </c>
      <c r="H29" s="41"/>
      <c r="K29" s="7"/>
    </row>
    <row r="30" spans="1:11" s="8" customFormat="1" ht="11.25" x14ac:dyDescent="0.2">
      <c r="A30" s="33">
        <v>18</v>
      </c>
      <c r="B30" s="31" t="s">
        <v>69</v>
      </c>
      <c r="C30" s="34" t="s">
        <v>49</v>
      </c>
      <c r="D30" s="49">
        <v>10</v>
      </c>
      <c r="E30" s="51">
        <v>31.15</v>
      </c>
      <c r="F30" s="58"/>
      <c r="G30" s="35" t="str">
        <f t="shared" si="0"/>
        <v/>
      </c>
      <c r="H30" s="41"/>
      <c r="K30" s="7"/>
    </row>
    <row r="31" spans="1:11" s="8" customFormat="1" ht="146.25" x14ac:dyDescent="0.2">
      <c r="A31" s="33">
        <v>19</v>
      </c>
      <c r="B31" s="31" t="s">
        <v>70</v>
      </c>
      <c r="C31" s="34" t="s">
        <v>65</v>
      </c>
      <c r="D31" s="49">
        <v>20</v>
      </c>
      <c r="E31" s="51">
        <v>692.93</v>
      </c>
      <c r="F31" s="58"/>
      <c r="G31" s="35" t="str">
        <f t="shared" si="0"/>
        <v/>
      </c>
      <c r="H31" s="41"/>
      <c r="K31" s="7"/>
    </row>
    <row r="32" spans="1:11" s="8" customFormat="1" ht="11.25" x14ac:dyDescent="0.2">
      <c r="A32" s="33">
        <v>20</v>
      </c>
      <c r="B32" s="31" t="s">
        <v>71</v>
      </c>
      <c r="C32" s="34" t="s">
        <v>49</v>
      </c>
      <c r="D32" s="49">
        <v>5</v>
      </c>
      <c r="E32" s="51">
        <v>50.54</v>
      </c>
      <c r="F32" s="58"/>
      <c r="G32" s="35" t="str">
        <f t="shared" si="0"/>
        <v/>
      </c>
      <c r="H32" s="41"/>
      <c r="K32" s="7"/>
    </row>
    <row r="33" spans="1:11" s="8" customFormat="1" ht="191.25" x14ac:dyDescent="0.2">
      <c r="A33" s="33">
        <v>21</v>
      </c>
      <c r="B33" s="31" t="s">
        <v>72</v>
      </c>
      <c r="C33" s="34" t="s">
        <v>65</v>
      </c>
      <c r="D33" s="49">
        <v>20</v>
      </c>
      <c r="E33" s="51">
        <v>478.4</v>
      </c>
      <c r="F33" s="58"/>
      <c r="G33" s="35" t="str">
        <f t="shared" si="0"/>
        <v/>
      </c>
      <c r="H33" s="41"/>
      <c r="K33" s="7"/>
    </row>
    <row r="34" spans="1:11" s="8" customFormat="1" ht="101.25" x14ac:dyDescent="0.2">
      <c r="A34" s="33">
        <v>22</v>
      </c>
      <c r="B34" s="31" t="s">
        <v>73</v>
      </c>
      <c r="C34" s="34" t="s">
        <v>65</v>
      </c>
      <c r="D34" s="49">
        <v>20</v>
      </c>
      <c r="E34" s="51">
        <v>636.35</v>
      </c>
      <c r="F34" s="58"/>
      <c r="G34" s="35" t="str">
        <f t="shared" si="0"/>
        <v/>
      </c>
      <c r="H34" s="41"/>
      <c r="K34" s="7"/>
    </row>
    <row r="35" spans="1:11" s="8" customFormat="1" ht="11.25" x14ac:dyDescent="0.2">
      <c r="A35" s="33">
        <v>23</v>
      </c>
      <c r="B35" s="31" t="s">
        <v>74</v>
      </c>
      <c r="C35" s="34" t="s">
        <v>44</v>
      </c>
      <c r="D35" s="49">
        <v>45</v>
      </c>
      <c r="E35" s="51">
        <v>32.729999999999997</v>
      </c>
      <c r="F35" s="58"/>
      <c r="G35" s="35" t="str">
        <f t="shared" si="0"/>
        <v/>
      </c>
      <c r="H35" s="41"/>
      <c r="K35" s="7"/>
    </row>
    <row r="36" spans="1:11" s="8" customFormat="1" ht="22.5" x14ac:dyDescent="0.2">
      <c r="A36" s="33">
        <v>24</v>
      </c>
      <c r="B36" s="31" t="s">
        <v>75</v>
      </c>
      <c r="C36" s="34" t="s">
        <v>44</v>
      </c>
      <c r="D36" s="49">
        <v>6</v>
      </c>
      <c r="E36" s="51">
        <v>2840.07</v>
      </c>
      <c r="F36" s="58"/>
      <c r="G36" s="35" t="str">
        <f t="shared" si="0"/>
        <v/>
      </c>
      <c r="H36" s="41"/>
      <c r="K36" s="7"/>
    </row>
    <row r="37" spans="1:11" s="8" customFormat="1" ht="22.5" x14ac:dyDescent="0.2">
      <c r="A37" s="33">
        <v>25</v>
      </c>
      <c r="B37" s="31" t="s">
        <v>76</v>
      </c>
      <c r="C37" s="34" t="s">
        <v>44</v>
      </c>
      <c r="D37" s="49">
        <v>2</v>
      </c>
      <c r="E37" s="51">
        <v>2945</v>
      </c>
      <c r="F37" s="58"/>
      <c r="G37" s="35" t="str">
        <f t="shared" si="0"/>
        <v/>
      </c>
      <c r="H37" s="41"/>
      <c r="K37" s="7"/>
    </row>
    <row r="38" spans="1:11" s="8" customFormat="1" ht="90" x14ac:dyDescent="0.2">
      <c r="A38" s="33">
        <v>26</v>
      </c>
      <c r="B38" s="31" t="s">
        <v>77</v>
      </c>
      <c r="C38" s="34" t="s">
        <v>44</v>
      </c>
      <c r="D38" s="49">
        <v>50</v>
      </c>
      <c r="E38" s="51">
        <v>377.9</v>
      </c>
      <c r="F38" s="58"/>
      <c r="G38" s="35" t="str">
        <f t="shared" si="0"/>
        <v/>
      </c>
      <c r="H38" s="41"/>
      <c r="K38" s="7"/>
    </row>
    <row r="39" spans="1:11" s="8" customFormat="1" ht="90" x14ac:dyDescent="0.2">
      <c r="A39" s="33">
        <v>27</v>
      </c>
      <c r="B39" s="31" t="s">
        <v>78</v>
      </c>
      <c r="C39" s="34" t="s">
        <v>44</v>
      </c>
      <c r="D39" s="49">
        <v>50</v>
      </c>
      <c r="E39" s="51">
        <v>471.4</v>
      </c>
      <c r="F39" s="58"/>
      <c r="G39" s="35" t="str">
        <f t="shared" si="0"/>
        <v/>
      </c>
      <c r="H39" s="41"/>
      <c r="K39" s="7"/>
    </row>
    <row r="40" spans="1:11" s="8" customFormat="1" ht="33.75" x14ac:dyDescent="0.2">
      <c r="A40" s="33">
        <v>28</v>
      </c>
      <c r="B40" s="31" t="s">
        <v>79</v>
      </c>
      <c r="C40" s="34" t="s">
        <v>44</v>
      </c>
      <c r="D40" s="49">
        <v>6</v>
      </c>
      <c r="E40" s="51">
        <v>4946.84</v>
      </c>
      <c r="F40" s="58"/>
      <c r="G40" s="35" t="str">
        <f t="shared" si="0"/>
        <v/>
      </c>
      <c r="H40" s="41"/>
      <c r="K40" s="7"/>
    </row>
    <row r="41" spans="1:11" s="8" customFormat="1" ht="45" x14ac:dyDescent="0.2">
      <c r="A41" s="33">
        <v>29</v>
      </c>
      <c r="B41" s="31" t="s">
        <v>80</v>
      </c>
      <c r="C41" s="34" t="s">
        <v>44</v>
      </c>
      <c r="D41" s="49">
        <v>8</v>
      </c>
      <c r="E41" s="51">
        <v>550.54999999999995</v>
      </c>
      <c r="F41" s="58"/>
      <c r="G41" s="35" t="str">
        <f t="shared" si="0"/>
        <v/>
      </c>
      <c r="H41" s="41"/>
      <c r="K41" s="7"/>
    </row>
    <row r="42" spans="1:11" s="8" customFormat="1" ht="45" x14ac:dyDescent="0.2">
      <c r="A42" s="33">
        <v>30</v>
      </c>
      <c r="B42" s="31" t="s">
        <v>81</v>
      </c>
      <c r="C42" s="34" t="s">
        <v>44</v>
      </c>
      <c r="D42" s="49">
        <v>8</v>
      </c>
      <c r="E42" s="51">
        <v>714</v>
      </c>
      <c r="F42" s="58"/>
      <c r="G42" s="35" t="str">
        <f t="shared" si="0"/>
        <v/>
      </c>
      <c r="H42" s="41"/>
      <c r="K42" s="7"/>
    </row>
    <row r="43" spans="1:11" s="8" customFormat="1" ht="45" x14ac:dyDescent="0.2">
      <c r="A43" s="33">
        <v>31</v>
      </c>
      <c r="B43" s="31" t="s">
        <v>82</v>
      </c>
      <c r="C43" s="34" t="s">
        <v>44</v>
      </c>
      <c r="D43" s="49">
        <v>4</v>
      </c>
      <c r="E43" s="51">
        <v>7128.04</v>
      </c>
      <c r="F43" s="58"/>
      <c r="G43" s="35" t="str">
        <f t="shared" si="0"/>
        <v/>
      </c>
      <c r="H43" s="41"/>
      <c r="K43" s="7"/>
    </row>
    <row r="44" spans="1:11" s="8" customFormat="1" ht="33.75" x14ac:dyDescent="0.2">
      <c r="A44" s="33">
        <v>32</v>
      </c>
      <c r="B44" s="31" t="s">
        <v>83</v>
      </c>
      <c r="C44" s="34" t="s">
        <v>44</v>
      </c>
      <c r="D44" s="49">
        <v>8</v>
      </c>
      <c r="E44" s="51">
        <v>1215.29</v>
      </c>
      <c r="F44" s="58"/>
      <c r="G44" s="35" t="str">
        <f t="shared" si="0"/>
        <v/>
      </c>
      <c r="H44" s="41"/>
      <c r="K44" s="7"/>
    </row>
    <row r="45" spans="1:11" s="8" customFormat="1" ht="11.25" x14ac:dyDescent="0.2">
      <c r="A45" s="33">
        <v>33</v>
      </c>
      <c r="B45" s="31" t="s">
        <v>84</v>
      </c>
      <c r="C45" s="34" t="s">
        <v>44</v>
      </c>
      <c r="D45" s="49">
        <v>4</v>
      </c>
      <c r="E45" s="51">
        <v>960.21</v>
      </c>
      <c r="F45" s="58"/>
      <c r="G45" s="35" t="str">
        <f t="shared" si="0"/>
        <v/>
      </c>
      <c r="H45" s="41"/>
      <c r="K45" s="7"/>
    </row>
    <row r="46" spans="1:11" s="8" customFormat="1" ht="11.25" x14ac:dyDescent="0.2">
      <c r="A46" s="33">
        <v>34</v>
      </c>
      <c r="B46" s="31" t="s">
        <v>85</v>
      </c>
      <c r="C46" s="34" t="s">
        <v>44</v>
      </c>
      <c r="D46" s="49">
        <v>6</v>
      </c>
      <c r="E46" s="51">
        <v>433.93</v>
      </c>
      <c r="F46" s="58"/>
      <c r="G46" s="35" t="str">
        <f t="shared" si="0"/>
        <v/>
      </c>
      <c r="H46" s="41"/>
      <c r="K46" s="7"/>
    </row>
    <row r="47" spans="1:11" s="27" customFormat="1" ht="9" x14ac:dyDescent="0.2">
      <c r="A47" s="37"/>
      <c r="E47" s="47"/>
      <c r="F47" s="68" t="s">
        <v>27</v>
      </c>
      <c r="G47" s="69"/>
      <c r="H47" s="42"/>
    </row>
    <row r="48" spans="1:11" ht="14.25" customHeight="1" x14ac:dyDescent="0.2">
      <c r="F48" s="70" t="str">
        <f>IF(SUM(G13:G46)=0,"",SUM(G13:G46))</f>
        <v/>
      </c>
      <c r="G48" s="71"/>
      <c r="H48" s="43"/>
    </row>
    <row r="49" spans="1:8" s="38" customFormat="1" ht="22.5" customHeight="1" x14ac:dyDescent="0.2">
      <c r="A49" s="61" t="str">
        <f>" - "&amp;Dados!B23</f>
        <v xml:space="preserve"> - O objeto do presente termo de referência pode ser recebido em remessa parcelada pela Secretaria com prazo não superior a 30 (TRINTA) dias após recebimento da nota de empenho.</v>
      </c>
      <c r="B49" s="61"/>
      <c r="C49" s="61"/>
      <c r="D49" s="61"/>
      <c r="E49" s="61"/>
      <c r="F49" s="61"/>
      <c r="G49" s="61"/>
      <c r="H49" s="44"/>
    </row>
    <row r="50" spans="1:8" s="38" customFormat="1" ht="30.75" customHeight="1" x14ac:dyDescent="0.2">
      <c r="A50" s="61" t="str">
        <f>" - "&amp;Dados!B24</f>
        <v xml:space="preserve"> - Os itens deverão ser entregues no Setor de Almoxarifado, Rua Carolino Ribeiro de Moura, no horário das 09:00 às  12:00 horas e de 14:00  às 17:00 horas ou na sede de cada secretaria (conforme solicitação do(s) fiscal(is) do contrato. Sendo o frete, carga e descarga por conta do fornecedor até o local indicado.</v>
      </c>
      <c r="B50" s="61"/>
      <c r="C50" s="61"/>
      <c r="D50" s="61"/>
      <c r="E50" s="61"/>
      <c r="F50" s="61"/>
      <c r="G50" s="61"/>
      <c r="H50" s="44"/>
    </row>
    <row r="51" spans="1:8" s="38" customFormat="1" ht="9" x14ac:dyDescent="0.2">
      <c r="A51" s="61" t="str">
        <f>" - "&amp;Dados!B25</f>
        <v xml:space="preserve"> - O pagamento do objeto de que trata o PREGÃO ELETRÔNICO 062/2023, será efetuado pela Tesouraria da Prefeitura Municipal de Sumidouro.</v>
      </c>
      <c r="B51" s="61"/>
      <c r="C51" s="61"/>
      <c r="D51" s="61"/>
      <c r="E51" s="61"/>
      <c r="F51" s="61"/>
      <c r="G51" s="61"/>
      <c r="H51" s="44"/>
    </row>
    <row r="52" spans="1:8" s="27" customFormat="1" ht="9" x14ac:dyDescent="0.2">
      <c r="A52" s="61" t="str">
        <f>" - "&amp;Dados!B26</f>
        <v xml:space="preserve"> - Proposta válida por 60 (sessenta) dias</v>
      </c>
      <c r="B52" s="61"/>
      <c r="C52" s="61"/>
      <c r="D52" s="61"/>
      <c r="E52" s="61"/>
      <c r="F52" s="61"/>
      <c r="G52" s="61"/>
      <c r="H52" s="42"/>
    </row>
    <row r="53" spans="1:8" ht="21" customHeight="1" x14ac:dyDescent="0.2">
      <c r="A53" s="61" t="str">
        <f>" - "&amp;Dados!B28</f>
        <v xml:space="preserve"> - A Licitante poderá apresentar prospecto, ficha técnica ou outros documentos com informações que permitam a melhor identificação e qualificação do(s) item(ns) licitado(s);</v>
      </c>
      <c r="B53" s="61"/>
      <c r="C53" s="61"/>
      <c r="D53" s="61"/>
      <c r="E53" s="61"/>
      <c r="F53" s="61"/>
      <c r="G53" s="61"/>
      <c r="H53" s="45"/>
    </row>
    <row r="54" spans="1:8" ht="21.75" customHeight="1" x14ac:dyDescent="0.2">
      <c r="A54" s="61" t="str">
        <f>" - "&amp;Dados!B29</f>
        <v xml:space="preserve"> - A proposta de preços ajustada ao lance final deverá conter o valor numérico dos preços unitários e totais, não podendo exceder o valor do lance final;</v>
      </c>
      <c r="B54" s="61"/>
      <c r="C54" s="61"/>
      <c r="D54" s="61"/>
      <c r="E54" s="61"/>
      <c r="F54" s="61"/>
      <c r="G54" s="61"/>
      <c r="H54" s="45"/>
    </row>
    <row r="55" spans="1:8" ht="21.75" customHeight="1" x14ac:dyDescent="0.2">
      <c r="A55" s="6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55" s="61"/>
      <c r="C55" s="61"/>
      <c r="D55" s="61"/>
      <c r="E55" s="61"/>
      <c r="F55" s="61"/>
      <c r="G55" s="61"/>
      <c r="H55" s="45"/>
    </row>
    <row r="56" spans="1:8" ht="21.75" customHeight="1" x14ac:dyDescent="0.2">
      <c r="A56" s="6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56" s="61"/>
      <c r="C56" s="61"/>
      <c r="D56" s="61"/>
      <c r="E56" s="61"/>
      <c r="F56" s="61"/>
      <c r="G56" s="61"/>
      <c r="H56" s="45"/>
    </row>
    <row r="57" spans="1:8" ht="21.75" customHeight="1" x14ac:dyDescent="0.2">
      <c r="A57" s="6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57" s="61"/>
      <c r="C57" s="61"/>
      <c r="D57" s="61"/>
      <c r="E57" s="61"/>
      <c r="F57" s="61"/>
      <c r="G57" s="61"/>
      <c r="H57" s="45"/>
    </row>
    <row r="58" spans="1:8" ht="21.75" customHeight="1" x14ac:dyDescent="0.2">
      <c r="A58" s="61" t="str">
        <f>" - "&amp;Dados!B33</f>
        <v xml:space="preserve"> - Declaramos que até a presente data inexistem fatos impeditivos a participação desta empresa ao presente certame licitatório, ciente da obrigatoriedade de declarar ocorrências posteriores;</v>
      </c>
      <c r="B58" s="61"/>
      <c r="C58" s="61"/>
      <c r="D58" s="61"/>
      <c r="E58" s="61"/>
      <c r="F58" s="61"/>
      <c r="G58" s="61"/>
      <c r="H58" s="45"/>
    </row>
    <row r="59" spans="1:8" ht="30" customHeight="1" x14ac:dyDescent="0.2">
      <c r="A59" s="6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59" s="61"/>
      <c r="C59" s="61"/>
      <c r="D59" s="61"/>
      <c r="E59" s="61"/>
      <c r="F59" s="61"/>
      <c r="G59" s="61"/>
    </row>
    <row r="60" spans="1:8" ht="25.5" customHeight="1" x14ac:dyDescent="0.2">
      <c r="A60" s="6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60" s="61"/>
      <c r="C60" s="61"/>
      <c r="D60" s="61"/>
      <c r="E60" s="61"/>
      <c r="F60" s="61"/>
      <c r="G60" s="61"/>
    </row>
  </sheetData>
  <sheetProtection algorithmName="SHA-512" hashValue="ZkfNBN7IOaVbdTEzAu5LgItSQGi50XltLKZ82noFo7wfDL5lWxGvtanPIyi3ao3AQEpKAR5/HRT5gxCGTydDKQ==" saltValue="hC57VxYVEZPrXuZcPU33aw==" spinCount="100000" sheet="1" objects="1" scenarios="1"/>
  <autoFilter ref="A11:G60" xr:uid="{00000000-0009-0000-0000-000000000000}"/>
  <mergeCells count="23">
    <mergeCell ref="A49:G49"/>
    <mergeCell ref="A50:G50"/>
    <mergeCell ref="A51:G51"/>
    <mergeCell ref="B8:G8"/>
    <mergeCell ref="A52:G52"/>
    <mergeCell ref="B9:G9"/>
    <mergeCell ref="F47:G47"/>
    <mergeCell ref="F48:G48"/>
    <mergeCell ref="D10:G10"/>
    <mergeCell ref="C6:D6"/>
    <mergeCell ref="E6:F6"/>
    <mergeCell ref="A2:G2"/>
    <mergeCell ref="A3:G3"/>
    <mergeCell ref="A4:G4"/>
    <mergeCell ref="A5:G5"/>
    <mergeCell ref="A59:G59"/>
    <mergeCell ref="A60:G60"/>
    <mergeCell ref="A53:G53"/>
    <mergeCell ref="A54:G54"/>
    <mergeCell ref="A55:G55"/>
    <mergeCell ref="A56:G56"/>
    <mergeCell ref="A57:G57"/>
    <mergeCell ref="A58:G58"/>
  </mergeCells>
  <phoneticPr fontId="0" type="noConversion"/>
  <conditionalFormatting sqref="B10">
    <cfRule type="cellIs" dxfId="11" priority="8" stopIfTrue="1" operator="equal">
      <formula>$G$1</formula>
    </cfRule>
  </conditionalFormatting>
  <conditionalFormatting sqref="B13:B46">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46">
    <cfRule type="expression" priority="12" stopIfTrue="1">
      <formula>$A13</formula>
    </cfRule>
  </conditionalFormatting>
  <conditionalFormatting sqref="D10:G10">
    <cfRule type="cellIs" dxfId="8" priority="24" stopIfTrue="1" operator="equal">
      <formula>$E$1</formula>
    </cfRule>
  </conditionalFormatting>
  <conditionalFormatting sqref="F13:F46">
    <cfRule type="cellIs" dxfId="7" priority="11" stopIfTrue="1" operator="equal">
      <formula>""</formula>
    </cfRule>
  </conditionalFormatting>
  <conditionalFormatting sqref="F47">
    <cfRule type="expression" dxfId="6" priority="1" stopIfTrue="1">
      <formula>IF($J47="Empate",IF(H47=1,TRUE(),FALSE()),FALSE())</formula>
    </cfRule>
    <cfRule type="expression" dxfId="5" priority="2" stopIfTrue="1">
      <formula>IF(H47="&gt;",FALSE(),IF(H47&gt;0,TRUE(),FALSE()))</formula>
    </cfRule>
    <cfRule type="expression" dxfId="4" priority="3" stopIfTrue="1">
      <formula>IF(H47="&gt;",TRUE(),FALSE())</formula>
    </cfRule>
  </conditionalFormatting>
  <conditionalFormatting sqref="F48">
    <cfRule type="expression" dxfId="3" priority="4" stopIfTrue="1">
      <formula>IF($J47="OK",IF(H47=1,TRUE(),FALSE()),FALSE())</formula>
    </cfRule>
    <cfRule type="expression" dxfId="2" priority="5" stopIfTrue="1">
      <formula>IF($J47="Empate",IF(H47=1,TRUE(),FALSE()),FALSE())</formula>
    </cfRule>
    <cfRule type="expression" dxfId="1" priority="6" stopIfTrue="1">
      <formula>IF($J47="Empate",IF(H47=2,TRUE(),FALSE()),FALSE())</formula>
    </cfRule>
  </conditionalFormatting>
  <conditionalFormatting sqref="G13:G46">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3"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9</v>
      </c>
      <c r="B1" s="59" t="s">
        <v>86</v>
      </c>
      <c r="E1" s="4"/>
      <c r="F1" s="4"/>
      <c r="G1" s="4"/>
    </row>
    <row r="2" spans="1:7" x14ac:dyDescent="0.2">
      <c r="A2" s="16" t="s">
        <v>10</v>
      </c>
      <c r="B2" s="59" t="s">
        <v>87</v>
      </c>
      <c r="E2" s="4"/>
      <c r="F2" s="4"/>
      <c r="G2" s="4"/>
    </row>
    <row r="3" spans="1:7" x14ac:dyDescent="0.2">
      <c r="A3" s="16" t="s">
        <v>11</v>
      </c>
      <c r="B3" s="59" t="s">
        <v>50</v>
      </c>
      <c r="C3" s="5"/>
      <c r="E3" s="55"/>
      <c r="F3" s="4"/>
      <c r="G3" s="4"/>
    </row>
    <row r="4" spans="1:7" x14ac:dyDescent="0.2">
      <c r="A4" s="16" t="s">
        <v>12</v>
      </c>
      <c r="B4" s="59" t="s">
        <v>94</v>
      </c>
      <c r="C4" s="5"/>
      <c r="E4" s="55"/>
      <c r="F4" s="4"/>
      <c r="G4" s="4"/>
    </row>
    <row r="5" spans="1:7" x14ac:dyDescent="0.2">
      <c r="A5" s="16" t="s">
        <v>13</v>
      </c>
      <c r="B5" s="5" t="s">
        <v>45</v>
      </c>
      <c r="C5" s="5"/>
      <c r="E5" s="55"/>
      <c r="F5" s="4"/>
      <c r="G5" s="4"/>
    </row>
    <row r="6" spans="1:7" x14ac:dyDescent="0.2">
      <c r="A6" s="16" t="s">
        <v>31</v>
      </c>
      <c r="B6" s="12" t="s">
        <v>46</v>
      </c>
      <c r="C6" s="5"/>
      <c r="E6" s="55"/>
      <c r="F6" s="4"/>
      <c r="G6" s="4"/>
    </row>
    <row r="7" spans="1:7" x14ac:dyDescent="0.2">
      <c r="A7" s="16" t="s">
        <v>14</v>
      </c>
      <c r="B7" s="5" t="s">
        <v>30</v>
      </c>
      <c r="C7" s="5"/>
      <c r="E7" s="55"/>
      <c r="F7" s="4"/>
      <c r="G7" s="4"/>
    </row>
    <row r="8" spans="1:7" x14ac:dyDescent="0.2">
      <c r="A8" s="25" t="s">
        <v>23</v>
      </c>
      <c r="B8" s="48">
        <v>225159.18</v>
      </c>
      <c r="C8" s="5"/>
      <c r="E8" s="55"/>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7" t="s">
        <v>33</v>
      </c>
      <c r="E14" s="4"/>
      <c r="F14" s="4"/>
      <c r="G14" s="4"/>
    </row>
    <row r="15" spans="1:7" x14ac:dyDescent="0.2">
      <c r="A15" s="57" t="s">
        <v>34</v>
      </c>
      <c r="E15" s="4"/>
      <c r="F15" s="4"/>
      <c r="G15" s="4"/>
    </row>
    <row r="16" spans="1:7" x14ac:dyDescent="0.2">
      <c r="A16" s="57" t="s">
        <v>35</v>
      </c>
      <c r="B16" s="24"/>
      <c r="E16" s="24"/>
      <c r="F16" s="4"/>
      <c r="G16" s="4"/>
    </row>
    <row r="17" spans="1:256" s="23" customFormat="1" x14ac:dyDescent="0.2">
      <c r="A17" s="22" t="s">
        <v>21</v>
      </c>
      <c r="B17" s="24" t="s">
        <v>88</v>
      </c>
      <c r="C17" s="24" t="s">
        <v>89</v>
      </c>
      <c r="D17" s="24" t="s">
        <v>90</v>
      </c>
      <c r="E17" s="56"/>
      <c r="F17" s="24"/>
      <c r="G17" s="24"/>
      <c r="H17" s="24"/>
      <c r="I17" s="24"/>
      <c r="J17" s="24"/>
      <c r="K17" s="24"/>
      <c r="L17" s="24"/>
      <c r="M17" s="24"/>
    </row>
    <row r="18" spans="1:256" s="23" customFormat="1" x14ac:dyDescent="0.2">
      <c r="A18" s="22" t="s">
        <v>22</v>
      </c>
      <c r="B18" s="56"/>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51" x14ac:dyDescent="0.2">
      <c r="A23" s="20" t="s">
        <v>15</v>
      </c>
      <c r="B23" s="21" t="s">
        <v>91</v>
      </c>
      <c r="E23" s="4"/>
      <c r="F23" s="4"/>
      <c r="G23" s="53"/>
    </row>
    <row r="24" spans="1:256" ht="76.5" x14ac:dyDescent="0.2">
      <c r="A24" s="20" t="s">
        <v>16</v>
      </c>
      <c r="B24" s="21" t="s">
        <v>92</v>
      </c>
      <c r="E24" s="4"/>
      <c r="F24" s="4"/>
      <c r="G24" s="53"/>
    </row>
    <row r="25" spans="1:256" ht="38.25" x14ac:dyDescent="0.2">
      <c r="A25" s="20" t="s">
        <v>17</v>
      </c>
      <c r="B25" s="60" t="s">
        <v>93</v>
      </c>
      <c r="C25" s="9"/>
      <c r="E25" s="4"/>
      <c r="F25" s="4"/>
      <c r="G25" s="53"/>
    </row>
    <row r="26" spans="1:256" ht="25.5" x14ac:dyDescent="0.2">
      <c r="A26" s="20" t="s">
        <v>18</v>
      </c>
      <c r="B26" s="21" t="s">
        <v>28</v>
      </c>
      <c r="E26" s="4"/>
      <c r="F26" s="4"/>
      <c r="G26" s="53"/>
    </row>
    <row r="27" spans="1:256" x14ac:dyDescent="0.2">
      <c r="A27" s="20" t="s">
        <v>32</v>
      </c>
      <c r="B27" s="54" t="s">
        <v>47</v>
      </c>
      <c r="G27" s="53"/>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2023-04-04T14:26:55Z</cp:lastPrinted>
  <dcterms:created xsi:type="dcterms:W3CDTF">2006-04-18T17:38:46Z</dcterms:created>
  <dcterms:modified xsi:type="dcterms:W3CDTF">2023-04-25T13:19:27Z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