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D:\licitacoes\2023\Pregão Eletronico\Pregão Eletrônico 072-23 - Eventual Contratação Vans Transporte Paciente - SMS\"/>
    </mc:Choice>
  </mc:AlternateContent>
  <xr:revisionPtr revIDLastSave="0" documentId="13_ncr:1_{E9E01A18-2CB7-4EBA-AC2C-B431FBD04915}"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<sst xmlns="http://schemas.openxmlformats.org/spreadsheetml/2006/main" count="60" uniqueCount="57">
  <si>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</si>
  <si>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</si>
  <si>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</si>
  <si>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</si>
  <si>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</si>
  <si>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</si>
  <si>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</si>
  <si>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</si>
  <si>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</si>
  <si>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</si>
  <si>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</si>
  <si>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</si>
  <si>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</si>
  <si>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</si>
  <si>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</si>
  <si>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</si>
  <si>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</si>
  <si>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</si>
  <si>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</si>
  <si>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</si>
  <si>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</si>
  <si>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</si>
  <si>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</si>
  <si>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</si>
  <si>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</si>
  <si>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</si>
  <si>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</si>
  <si>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</si>
  <si>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</si>
  <si>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</si>
  <si>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</si>
  <si>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</si>
  <si>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</si>
  <si>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</si>
  <si>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</si>
  <si>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</si>
  <si>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</si>
  <si>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</si>
  <si>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</si>
  <si>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</si>
  <si>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</si>
  <si>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</si>
  <si>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</si>
  <si>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</si>
  <si>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</si>
  <si>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</si>
  <si>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</si>
  <si>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MENOR PREÇO</t>
  </si>
  <si>
    <t>PREGÃO ELETRÔNICO Nº 072/2023</t>
  </si>
  <si>
    <t>PROCESSO ADMINISTRATIVO N° 2277/2022 de 27/07/2022</t>
  </si>
  <si>
    <t>EVENTUAL CONTRATAÇÃO DE VANS PARA TRANSPORTE DE PACIENTES - SRP</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</si>
  <si>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</si>
  <si>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</si>
  <si>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O pagamento do objeto de que trata o PREGÃO ELETRÔNICO 072/2023, será efetuado pela Tesouraria da Secretaria Municipal de Saúde de Sumidouro.</t>
  </si>
  <si>
    <t>CONTRATAÇÃO DE 02 (DOIS) VEÍCULOS TIPO VAN, COM NO MÁXIMO 5 (CINCO) ANOS DE FABRICAÇÃO, COM AR CONDICIONADO, BANCOS RECLINÁVEIS, MÍNIMO DE 15 (QUINZE) LUGARES PARA PASSAGEIROS, CINTO SE SEGURANÇA EM TODOS OS ASSENTOS, MOTORISTA, COMBUSTÍVEL, RASTREADOR, SEGURO DE PASSAGEIROS E REGISTRO DE FRETAMENTO NO DETRO/RJ</t>
  </si>
  <si>
    <t>KM</t>
  </si>
  <si>
    <t>Abertura das Propostas: 12/05/2023,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</si>
</sst>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2277/22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072/2023  -  ABERTURA DAS PROPOSTAS: 12/05/2023, ÀS 10:00HS</v>
      </c>
      <c r="B3" s="65"/>
      <c r="C3" s="65"/>
      <c r="D3" s="65"/>
      <c r="E3" s="65"/>
      <c r="F3" s="65"/>
      <c r="G3" s="65"/>
    </row>
    <row r="4" spans="1:11" x14ac:dyDescent="0.2">
      <c r="A4" s="66" t="str">
        <f>Dados!B3</f>
        <v>EVENTUAL CONTRATAÇÃO DE VANS PARA TRANSPORTE DE PACIENTES - SRP</v>
      </c>
      <c r="B4" s="66"/>
      <c r="C4" s="66"/>
      <c r="D4" s="66"/>
      <c r="E4" s="66"/>
      <c r="F4" s="66"/>
      <c r="G4" s="66"/>
    </row>
    <row r="5" spans="1:11" x14ac:dyDescent="0.2">
      <c r="A5" s="65" t="str">
        <f>Dados!B2</f>
        <v>PROCESSO ADMINISTRATIVO N° 2277/2022 de 27/07/2022</v>
      </c>
      <c r="B5" s="65"/>
      <c r="C5" s="65"/>
      <c r="D5" s="65"/>
      <c r="E5" s="65"/>
      <c r="F5" s="65"/>
      <c r="G5" s="65"/>
    </row>
    <row r="6" spans="1:11" x14ac:dyDescent="0.2">
      <c r="A6" s="51" t="str">
        <f>Dados!B7</f>
        <v>MENOR PREÇO</v>
      </c>
      <c r="B6" s="51"/>
      <c r="C6" s="63" t="s">
        <v>29</v>
      </c>
      <c r="D6" s="63"/>
      <c r="E6" s="64">
        <f>Dados!B8</f>
        <v>712800</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67.5" x14ac:dyDescent="0.2">
      <c r="A13" s="33">
        <v>1</v>
      </c>
      <c r="B13" s="31" t="s">
        <v>54</v>
      </c>
      <c r="C13" s="34" t="s">
        <v>55</v>
      </c>
      <c r="D13" s="48">
        <v>120000</v>
      </c>
      <c r="E13" s="50">
        <v>5.94</v>
      </c>
      <c r="F13" s="58"/>
      <c r="G13" s="35" t="str">
        <f>IF(F13="","",IF(ISTEXT(F13),"NC",F13*D13))</f>
        <v/>
      </c>
      <c r="H13" s="40"/>
      <c r="K13" s="7"/>
    </row>
    <row r="14" spans="1:11" s="27" customFormat="1" ht="9" x14ac:dyDescent="0.2">
      <c r="A14" s="36"/>
      <c r="E14" s="46"/>
      <c r="F14" s="69" t="s">
        <v>27</v>
      </c>
      <c r="G14" s="70"/>
      <c r="H14" s="41"/>
    </row>
    <row r="15" spans="1:11" ht="14.25" customHeight="1" x14ac:dyDescent="0.2">
      <c r="F15" s="71" t="str">
        <f>IF(SUM(G13:G13)=0,"",SUM(G13:G13))</f>
        <v/>
      </c>
      <c r="G15" s="72"/>
      <c r="H15" s="42"/>
    </row>
    <row r="16" spans="1:11" s="37" customFormat="1" ht="9" x14ac:dyDescent="0.2">
      <c r="A16" s="62" t="str">
        <f>" - "&amp;Dados!B23</f>
        <v xml:space="preserve"> - A execução do objeto da presente licitação será realizada junto a Secretaria obedecendo, na íntegra, ao detalhamento do termo de referência (ANEXO II).</v>
      </c>
      <c r="B16" s="62"/>
      <c r="C16" s="62"/>
      <c r="D16" s="62"/>
      <c r="E16" s="62"/>
      <c r="F16" s="62"/>
      <c r="G16" s="62"/>
      <c r="H16" s="43"/>
    </row>
    <row r="17" spans="1:8" s="37" customFormat="1" ht="9" x14ac:dyDescent="0.2">
      <c r="A17" s="62" t="str">
        <f>" - "&amp;Dados!B24</f>
        <v xml:space="preserve"> - A administração rejeitará, no todo ou em parte, a prestação de serviços executada em desacordo com os termos do Edital e seus anexos.</v>
      </c>
      <c r="B17" s="62"/>
      <c r="C17" s="62"/>
      <c r="D17" s="62"/>
      <c r="E17" s="62"/>
      <c r="F17" s="62"/>
      <c r="G17" s="62"/>
      <c r="H17" s="43"/>
    </row>
    <row r="18" spans="1:8" s="37" customFormat="1" ht="9" x14ac:dyDescent="0.2">
      <c r="A18" s="62" t="str">
        <f>" - "&amp;Dados!B25</f>
        <v xml:space="preserve"> - O pagamento do objeto de que trata o PREGÃO ELETRÔNICO 072/2023,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sheetProtection algorithmName="SHA-512" hashValue="8M4YRt0JELUh8y6hK9DDCZxvaMaoEqgRHkRRR26zGS0M8r9O0fG2UieuBMz/fNbjL5ppIfOz4oeD/2Pxo3xl+g==" saltValue="68YsFqHltFDa9ZN7Jg0kxg==" spinCount="100000" sheet="1" objects="1" scenarios="1"/>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B10">
    <cfRule type="cellIs" dxfId="11" priority="8" stopIfTrue="1" operator="equal">
      <formula>$G$1</formula>
    </cfRule>
  </conditionalFormatting>
  <conditionalFormatting sqref="B1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
    <cfRule type="expression" priority="12" stopIfTrue="1">
      <formula>$A13</formula>
    </cfRule>
  </conditionalFormatting>
  <conditionalFormatting sqref="D10:G10">
    <cfRule type="cellIs" dxfId="8" priority="24" stopIfTrue="1" operator="equal">
      <formula>$E$1</formula>
    </cfRule>
  </conditionalFormatting>
  <conditionalFormatting sqref="F13">
    <cfRule type="cellIs" dxfId="7" priority="11" stopIfTrue="1" operator="equal">
      <formula>""</formula>
    </cfRule>
  </conditionalFormatting>
  <conditionalFormatting sqref="F14">
    <cfRule type="expression" dxfId="6" priority="1" stopIfTrue="1">
      <formula>IF($J14="Empate",IF(H14=1,TRUE(),FALSE()),FALSE())</formula>
    </cfRule>
    <cfRule type="expression" dxfId="5" priority="2" stopIfTrue="1">
      <formula>IF(H14="&gt;",FALSE(),IF(H14&gt;0,TRUE(),FALSE()))</formula>
    </cfRule>
    <cfRule type="expression" dxfId="4" priority="3" stopIfTrue="1">
      <formula>IF(H14="&gt;",TRUE(),FALSE())</formula>
    </cfRule>
  </conditionalFormatting>
  <conditionalFormatting sqref="F15">
    <cfRule type="expression" dxfId="3" priority="4" stopIfTrue="1">
      <formula>IF($J14="OK",IF(H14=1,TRUE(),FALSE()),FALSE())</formula>
    </cfRule>
    <cfRule type="expression" dxfId="2" priority="5" stopIfTrue="1">
      <formula>IF($J14="Empate",IF(H14=1,TRUE(),FALSE()),FALSE())</formula>
    </cfRule>
    <cfRule type="expression" dxfId="1" priority="6" stopIfTrue="1">
      <formula>IF($J14="Empate",IF(H14=2,TRUE(),FALSE()),FALSE())</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48</v>
      </c>
      <c r="E1" s="4"/>
      <c r="F1" s="4"/>
      <c r="G1" s="4"/>
    </row>
    <row r="2" spans="1:7" x14ac:dyDescent="0.2">
      <c r="A2" s="16" t="s">
        <v>10</v>
      </c>
      <c r="B2" s="60" t="s">
        <v>49</v>
      </c>
      <c r="E2" s="4"/>
      <c r="F2" s="4"/>
      <c r="G2" s="4"/>
    </row>
    <row r="3" spans="1:7" x14ac:dyDescent="0.2">
      <c r="A3" s="16" t="s">
        <v>11</v>
      </c>
      <c r="B3" s="60" t="s">
        <v>50</v>
      </c>
      <c r="C3" s="5"/>
      <c r="E3" s="53"/>
      <c r="F3" s="4"/>
      <c r="G3" s="4"/>
    </row>
    <row r="4" spans="1:7" x14ac:dyDescent="0.2">
      <c r="A4" s="16" t="s">
        <v>12</v>
      </c>
      <c r="B4" s="60" t="s">
        <v>56</v>
      </c>
      <c r="C4" s="5"/>
      <c r="E4" s="53"/>
      <c r="F4" s="4"/>
      <c r="G4" s="4"/>
    </row>
    <row r="5" spans="1:7" x14ac:dyDescent="0.2">
      <c r="A5" s="16" t="s">
        <v>13</v>
      </c>
      <c r="B5" s="60" t="s">
        <v>45</v>
      </c>
      <c r="C5" s="5"/>
      <c r="E5" s="53"/>
      <c r="F5" s="4"/>
      <c r="G5" s="4"/>
    </row>
    <row r="6" spans="1:7" x14ac:dyDescent="0.2">
      <c r="A6" s="16" t="s">
        <v>30</v>
      </c>
      <c r="B6" s="61" t="s">
        <v>46</v>
      </c>
      <c r="C6" s="5"/>
      <c r="E6" s="53"/>
      <c r="F6" s="4"/>
      <c r="G6" s="4"/>
    </row>
    <row r="7" spans="1:7" x14ac:dyDescent="0.2">
      <c r="A7" s="16" t="s">
        <v>14</v>
      </c>
      <c r="B7" s="60" t="s">
        <v>47</v>
      </c>
      <c r="C7" s="5"/>
      <c r="E7" s="53"/>
      <c r="F7" s="4"/>
      <c r="G7" s="4"/>
    </row>
    <row r="8" spans="1:7" x14ac:dyDescent="0.2">
      <c r="A8" s="25" t="s">
        <v>23</v>
      </c>
      <c r="B8" s="47">
        <v>712800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32</v>
      </c>
      <c r="E14" s="4"/>
      <c r="F14" s="4"/>
      <c r="G14" s="4"/>
    </row>
    <row r="15" spans="1:7" x14ac:dyDescent="0.2">
      <c r="A15" s="55" t="s">
        <v>33</v>
      </c>
      <c r="E15" s="4"/>
      <c r="F15" s="4"/>
      <c r="G15" s="4"/>
    </row>
    <row r="16" spans="1:7" x14ac:dyDescent="0.2">
      <c r="A16" s="55" t="s">
        <v>34</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51</v>
      </c>
      <c r="E23" s="4"/>
      <c r="F23" s="4"/>
      <c r="G23" s="52"/>
    </row>
    <row r="24" spans="1:256" ht="38.25" x14ac:dyDescent="0.2">
      <c r="A24" s="20" t="s">
        <v>16</v>
      </c>
      <c r="B24" s="21" t="s">
        <v>52</v>
      </c>
      <c r="E24" s="4"/>
      <c r="F24" s="4"/>
      <c r="G24" s="52"/>
    </row>
    <row r="25" spans="1:256" ht="38.25" x14ac:dyDescent="0.2">
      <c r="A25" s="20" t="s">
        <v>17</v>
      </c>
      <c r="B25" s="61" t="s">
        <v>53</v>
      </c>
      <c r="C25" s="9"/>
      <c r="E25" s="4"/>
      <c r="F25" s="4"/>
      <c r="G25" s="52"/>
    </row>
    <row r="26" spans="1:256" ht="25.5" x14ac:dyDescent="0.2">
      <c r="A26" s="20" t="s">
        <v>18</v>
      </c>
      <c r="B26" s="21" t="s">
        <v>28</v>
      </c>
      <c r="E26" s="4"/>
      <c r="F26" s="4"/>
      <c r="G26" s="52"/>
    </row>
    <row r="27" spans="1:256" x14ac:dyDescent="0.2">
      <c r="A27" s="20" t="s">
        <v>31</v>
      </c>
      <c r="B27" s="57" t="s">
        <v>43</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2023-04-25T13:43:03Z</cp:lastPrinted>
  <dcterms:created xsi:type="dcterms:W3CDTF">2006-04-18T17:38:46Z</dcterms:created>
  <dcterms:modified xsi:type="dcterms:W3CDTF">2023-04-25T13:43:06Z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