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101-23 - Aquisição de Gêneros Alimentícios Para Lanches - SMEC\"/>
    </mc:Choice>
  </mc:AlternateContent>
  <xr:revisionPtr revIDLastSave="0" documentId="13_ncr:1_{4345487D-15DB-49E2-A07F-672503D6A373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Preços'!$A$11:$G$28</definedName>
    <definedName name="_Hlk124412351" localSheetId="1">Dados!$B$23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E6" i="1"/>
  <c r="G13" i="1"/>
  <c r="A4" i="1"/>
  <c r="A27" i="1"/>
  <c r="A28" i="1"/>
  <c r="A26" i="1"/>
  <c r="A25" i="1"/>
  <c r="A6" i="1"/>
  <c r="A5" i="1"/>
  <c r="A3" i="1"/>
  <c r="F24" i="1" l="1"/>
</calcChain>
</file>

<file path=xl/sharedStrings.xml><?xml version="1.0" encoding="utf-8"?>
<sst xmlns="http://schemas.openxmlformats.org/spreadsheetml/2006/main" count="75" uniqueCount="65">
  <si>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</si>
  <si>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</si>
  <si>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</si>
  <si>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</si>
  <si>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</si>
  <si>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</si>
  <si>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</si>
  <si>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</si>
  <si>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</si>
  <si>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</si>
  <si>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</si>
  <si>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</si>
  <si>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</si>
  <si>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</si>
  <si>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</si>
  <si>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</si>
  <si>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</si>
  <si>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</si>
  <si>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</si>
  <si>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</si>
  <si>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</si>
  <si>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</si>
  <si>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</si>
  <si>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</si>
  <si>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</si>
  <si>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</si>
  <si>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</si>
  <si>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</si>
  <si>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</si>
  <si>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</si>
  <si>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MENOR PREÇO POR ITEM</t>
  </si>
  <si>
    <t>Publicação:</t>
  </si>
  <si>
    <t>Prazo:</t>
  </si>
  <si>
    <t>Representante:</t>
  </si>
  <si>
    <t>CPF:</t>
  </si>
  <si>
    <t>Enquadramento:</t>
  </si>
  <si>
    <t>KG</t>
  </si>
  <si>
    <t>UNID</t>
  </si>
  <si>
    <t>Sec. Educação - Creche</t>
  </si>
  <si>
    <t>Sec. Educação - Sede</t>
  </si>
  <si>
    <t>PCT</t>
  </si>
  <si>
    <t>Homologação: __/__/2023</t>
  </si>
  <si>
    <t>Previsão Publicação: __/__/2023</t>
  </si>
  <si>
    <t>BOLO SABORES VARIADOS</t>
  </si>
  <si>
    <t>LEITE PASTEURIZADO SACOLA DE 1 LITRO</t>
  </si>
  <si>
    <t>MORTADELA DEFUMADA</t>
  </si>
  <si>
    <t>PÃO CACHORRO QUENTE</t>
  </si>
  <si>
    <t>PÃO DOCE COM COBERTURA</t>
  </si>
  <si>
    <t>PÃO FRANCÊS UNIDADE DE 50 G</t>
  </si>
  <si>
    <t>PRESUNTO</t>
  </si>
  <si>
    <t>QUEIJO MUSSARELA</t>
  </si>
  <si>
    <t>SALGADINHO DE FESTA (SABORES VARIADOS)</t>
  </si>
  <si>
    <t>TORRADA SABOR TRADICIONAL(EMBALAGEM PACOTE ENTRE 120 E 160G)</t>
  </si>
  <si>
    <t>L</t>
  </si>
  <si>
    <t>AQUISIÇÃO DE GÊNEROS ALIMENTÍCIOS PARA LANCHE</t>
  </si>
  <si>
    <t>O objeto do presente termo de referência será requerido de acordo com as necessidades apresentadas pela Secretaria, com recebimento diário.</t>
  </si>
  <si>
    <t>A administração rejeitará, no todo ou em parte, o fornecimento executado em desacordo com os termos do Edital e seus anexos.</t>
  </si>
  <si>
    <t>N.º 1701.0412200192.054-3390.30.00-17040001</t>
  </si>
  <si>
    <t>N.º 1701.1236500212.050-3390.30.00-15000000</t>
  </si>
  <si>
    <t>PREGÃO ELETRÔNICO Nº 101/2023</t>
  </si>
  <si>
    <t>PROCESSO ADMINISTRATIVO N° 2005/2023 de 01/06/2023</t>
  </si>
  <si>
    <t>Prazo do Contrato: A contar de sua assinatura com vigência até 31/12/2023.</t>
  </si>
  <si>
    <t>O pagamento do objeto de que trata o PREGÃO ELETRÔNICO 101/2023, e consequente contrato serão efetuados pela Tesouraria da PREFEITURA MUNICIPAL DE SUMIDOURO no prazo de até 30 dias a contar da emissão do documento de cobrança;</t>
  </si>
  <si>
    <t>Abertura das Propostas: 07/08/2023, às 10:00hs</t>
  </si>
  <si>
    <t>Sec. Educação -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</si>
</sst>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justify" vertical="center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400082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:a16="http://schemas.microsoft.com/office/drawing/2014/main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24" name="Group 60">
          <a:extLst>
            <a:ext uri="{FF2B5EF4-FFF2-40B4-BE49-F238E27FC236}">
              <a16:creationId xmlns:a16="http://schemas.microsoft.com/office/drawing/2014/main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4865204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2005/23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39"/>
  <sheetViews>
    <sheetView tabSelected="1" zoomScale="115" zoomScaleNormal="115" zoomScaleSheetLayoutView="100" workbookViewId="0">
      <selection activeCell="F13" sqref="F13"/>
    </sheetView>
  </sheetViews>
  <sheetFormatPr defaultRowHeight="12.75" x14ac:dyDescent="0.2"/>
  <cols>
    <col min="1" max="1" width="4.5703125" style="1" customWidth="1"/>
    <col min="2" max="2" width="49.85546875" style="2" customWidth="1"/>
    <col min="3" max="3" width="8.28515625" style="1" customWidth="1"/>
    <col min="4" max="4" width="8" style="1" customWidth="1"/>
    <col min="5" max="6" width="10.140625" style="12" customWidth="1"/>
    <col min="7" max="7" width="10.140625" style="11" customWidth="1"/>
    <col min="8" max="8" width="11.85546875" style="38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7"/>
    </row>
    <row r="2" spans="1:11" x14ac:dyDescent="0.2">
      <c r="A2" s="72" t="s">
        <v>19</v>
      </c>
      <c r="B2" s="72"/>
      <c r="C2" s="72"/>
      <c r="D2" s="72"/>
      <c r="E2" s="72"/>
      <c r="F2" s="72"/>
      <c r="G2" s="72"/>
    </row>
    <row r="3" spans="1:11" x14ac:dyDescent="0.2">
      <c r="A3" s="72" t="str">
        <f>UPPER(Dados!B1&amp;"  -  "&amp;Dados!B4)</f>
        <v>PREGÃO ELETRÔNICO Nº 101/2023  -  ABERTURA DAS PROPOSTAS: 07/08/2023, ÀS 10:00HS</v>
      </c>
      <c r="B3" s="72"/>
      <c r="C3" s="72"/>
      <c r="D3" s="72"/>
      <c r="E3" s="72"/>
      <c r="F3" s="72"/>
      <c r="G3" s="72"/>
    </row>
    <row r="4" spans="1:11" x14ac:dyDescent="0.2">
      <c r="A4" s="73" t="str">
        <f>Dados!B3</f>
        <v>AQUISIÇÃO DE GÊNEROS ALIMENTÍCIOS PARA LANCHE</v>
      </c>
      <c r="B4" s="73"/>
      <c r="C4" s="73"/>
      <c r="D4" s="73"/>
      <c r="E4" s="73"/>
      <c r="F4" s="73"/>
      <c r="G4" s="73"/>
    </row>
    <row r="5" spans="1:11" x14ac:dyDescent="0.2">
      <c r="A5" s="72" t="str">
        <f>Dados!B2</f>
        <v>PROCESSO ADMINISTRATIVO N° 2005/2023 de 01/06/2023</v>
      </c>
      <c r="B5" s="72"/>
      <c r="C5" s="72"/>
      <c r="D5" s="72"/>
      <c r="E5" s="72"/>
      <c r="F5" s="72"/>
      <c r="G5" s="72"/>
    </row>
    <row r="6" spans="1:11" x14ac:dyDescent="0.2">
      <c r="A6" s="50" t="str">
        <f>Dados!B7</f>
        <v>MENOR PREÇO POR ITEM</v>
      </c>
      <c r="B6" s="50"/>
      <c r="C6" s="70" t="s">
        <v>29</v>
      </c>
      <c r="D6" s="70"/>
      <c r="E6" s="71">
        <f>Dados!B8</f>
        <v>176670.4</v>
      </c>
      <c r="F6" s="71"/>
      <c r="G6" s="50"/>
    </row>
    <row r="7" spans="1:11" ht="2.25" customHeight="1" x14ac:dyDescent="0.2">
      <c r="A7" s="6"/>
      <c r="B7" s="6"/>
      <c r="C7" s="6"/>
      <c r="D7" s="6"/>
      <c r="E7" s="13"/>
      <c r="F7" s="13"/>
      <c r="G7" s="10"/>
    </row>
    <row r="8" spans="1:11" s="8" customFormat="1" ht="12" customHeight="1" x14ac:dyDescent="0.2">
      <c r="A8" s="14" t="s">
        <v>0</v>
      </c>
      <c r="B8" s="63"/>
      <c r="C8" s="63"/>
      <c r="D8" s="63"/>
      <c r="E8" s="63"/>
      <c r="F8" s="63"/>
      <c r="G8" s="63"/>
      <c r="H8" s="39"/>
    </row>
    <row r="9" spans="1:11" s="8" customFormat="1" ht="12" customHeight="1" x14ac:dyDescent="0.2">
      <c r="A9" s="14" t="s">
        <v>1</v>
      </c>
      <c r="B9" s="64"/>
      <c r="C9" s="64"/>
      <c r="D9" s="64"/>
      <c r="E9" s="64"/>
      <c r="F9" s="64"/>
      <c r="G9" s="64"/>
      <c r="H9" s="39"/>
    </row>
    <row r="10" spans="1:11" s="8" customFormat="1" ht="12" customHeight="1" x14ac:dyDescent="0.2">
      <c r="A10" s="14" t="s">
        <v>2</v>
      </c>
      <c r="B10" s="60"/>
      <c r="C10" s="25" t="s">
        <v>8</v>
      </c>
      <c r="D10" s="69"/>
      <c r="E10" s="69"/>
      <c r="F10" s="69"/>
      <c r="G10" s="69"/>
      <c r="H10" s="39"/>
    </row>
    <row r="11" spans="1:11" ht="4.5" customHeight="1" x14ac:dyDescent="0.2">
      <c r="A11" s="3"/>
      <c r="B11" s="27"/>
      <c r="C11" s="27"/>
      <c r="D11" s="27"/>
      <c r="E11" s="48"/>
      <c r="F11" s="28"/>
      <c r="G11" s="29"/>
    </row>
    <row r="12" spans="1:11" s="8" customFormat="1" ht="22.5" x14ac:dyDescent="0.2">
      <c r="A12" s="31" t="s">
        <v>3</v>
      </c>
      <c r="B12" s="31" t="s">
        <v>4</v>
      </c>
      <c r="C12" s="31" t="s">
        <v>5</v>
      </c>
      <c r="D12" s="31" t="s">
        <v>6</v>
      </c>
      <c r="E12" s="44" t="s">
        <v>25</v>
      </c>
      <c r="F12" s="44" t="s">
        <v>26</v>
      </c>
      <c r="G12" s="31" t="s">
        <v>7</v>
      </c>
      <c r="H12" s="39"/>
    </row>
    <row r="13" spans="1:11" s="8" customFormat="1" ht="11.25" x14ac:dyDescent="0.2">
      <c r="A13" s="32">
        <v>1</v>
      </c>
      <c r="B13" s="30" t="s">
        <v>43</v>
      </c>
      <c r="C13" s="33" t="s">
        <v>36</v>
      </c>
      <c r="D13" s="47">
        <v>500</v>
      </c>
      <c r="E13" s="49">
        <v>21</v>
      </c>
      <c r="F13" s="59"/>
      <c r="G13" s="34" t="str">
        <f>IF(F13="","",IF(ISTEXT(F13),"NC",F13*D13))</f>
        <v/>
      </c>
      <c r="H13" s="39"/>
      <c r="K13" s="7"/>
    </row>
    <row r="14" spans="1:11" s="8" customFormat="1" ht="11.25" x14ac:dyDescent="0.2">
      <c r="A14" s="32">
        <v>2</v>
      </c>
      <c r="B14" s="30" t="s">
        <v>44</v>
      </c>
      <c r="C14" s="33" t="s">
        <v>53</v>
      </c>
      <c r="D14" s="47">
        <v>6000</v>
      </c>
      <c r="E14" s="49">
        <v>6.9</v>
      </c>
      <c r="F14" s="59"/>
      <c r="G14" s="34" t="str">
        <f t="shared" ref="G14:G22" si="0">IF(F14="","",IF(ISTEXT(F14),"NC",F14*D14))</f>
        <v/>
      </c>
      <c r="H14" s="39"/>
      <c r="K14" s="7"/>
    </row>
    <row r="15" spans="1:11" s="8" customFormat="1" ht="11.25" x14ac:dyDescent="0.2">
      <c r="A15" s="32">
        <v>3</v>
      </c>
      <c r="B15" s="30" t="s">
        <v>45</v>
      </c>
      <c r="C15" s="33" t="s">
        <v>36</v>
      </c>
      <c r="D15" s="47">
        <v>120</v>
      </c>
      <c r="E15" s="49">
        <v>25.44</v>
      </c>
      <c r="F15" s="59"/>
      <c r="G15" s="34" t="str">
        <f t="shared" si="0"/>
        <v/>
      </c>
      <c r="H15" s="39"/>
      <c r="K15" s="7"/>
    </row>
    <row r="16" spans="1:11" s="8" customFormat="1" ht="11.25" x14ac:dyDescent="0.2">
      <c r="A16" s="32">
        <v>4</v>
      </c>
      <c r="B16" s="30" t="s">
        <v>46</v>
      </c>
      <c r="C16" s="33" t="s">
        <v>36</v>
      </c>
      <c r="D16" s="47">
        <v>1500</v>
      </c>
      <c r="E16" s="49">
        <v>17.739999999999998</v>
      </c>
      <c r="F16" s="59"/>
      <c r="G16" s="34" t="str">
        <f t="shared" si="0"/>
        <v/>
      </c>
      <c r="H16" s="39"/>
      <c r="K16" s="7"/>
    </row>
    <row r="17" spans="1:11" s="8" customFormat="1" ht="11.25" x14ac:dyDescent="0.2">
      <c r="A17" s="32">
        <v>5</v>
      </c>
      <c r="B17" s="30" t="s">
        <v>47</v>
      </c>
      <c r="C17" s="33" t="s">
        <v>36</v>
      </c>
      <c r="D17" s="47">
        <v>400</v>
      </c>
      <c r="E17" s="49">
        <v>21.29</v>
      </c>
      <c r="F17" s="59"/>
      <c r="G17" s="34" t="str">
        <f t="shared" si="0"/>
        <v/>
      </c>
      <c r="H17" s="39"/>
      <c r="K17" s="7"/>
    </row>
    <row r="18" spans="1:11" s="8" customFormat="1" ht="11.25" x14ac:dyDescent="0.2">
      <c r="A18" s="32">
        <v>6</v>
      </c>
      <c r="B18" s="30" t="s">
        <v>48</v>
      </c>
      <c r="C18" s="33" t="s">
        <v>36</v>
      </c>
      <c r="D18" s="47">
        <v>2870</v>
      </c>
      <c r="E18" s="49">
        <v>17.16</v>
      </c>
      <c r="F18" s="59"/>
      <c r="G18" s="34" t="str">
        <f t="shared" si="0"/>
        <v/>
      </c>
      <c r="H18" s="39"/>
      <c r="K18" s="7"/>
    </row>
    <row r="19" spans="1:11" s="8" customFormat="1" ht="11.25" x14ac:dyDescent="0.2">
      <c r="A19" s="32">
        <v>7</v>
      </c>
      <c r="B19" s="30" t="s">
        <v>49</v>
      </c>
      <c r="C19" s="33" t="s">
        <v>36</v>
      </c>
      <c r="D19" s="47">
        <v>120</v>
      </c>
      <c r="E19" s="49">
        <v>32.549999999999997</v>
      </c>
      <c r="F19" s="59"/>
      <c r="G19" s="34" t="str">
        <f t="shared" si="0"/>
        <v/>
      </c>
      <c r="H19" s="39"/>
      <c r="K19" s="7"/>
    </row>
    <row r="20" spans="1:11" s="8" customFormat="1" ht="11.25" x14ac:dyDescent="0.2">
      <c r="A20" s="32">
        <v>8</v>
      </c>
      <c r="B20" s="30" t="s">
        <v>50</v>
      </c>
      <c r="C20" s="33" t="s">
        <v>36</v>
      </c>
      <c r="D20" s="47">
        <v>120</v>
      </c>
      <c r="E20" s="49">
        <v>45.77</v>
      </c>
      <c r="F20" s="59"/>
      <c r="G20" s="34" t="str">
        <f t="shared" si="0"/>
        <v/>
      </c>
      <c r="H20" s="39"/>
      <c r="K20" s="7"/>
    </row>
    <row r="21" spans="1:11" s="8" customFormat="1" ht="11.25" x14ac:dyDescent="0.2">
      <c r="A21" s="32">
        <v>9</v>
      </c>
      <c r="B21" s="30" t="s">
        <v>51</v>
      </c>
      <c r="C21" s="33" t="s">
        <v>37</v>
      </c>
      <c r="D21" s="47">
        <v>20000</v>
      </c>
      <c r="E21" s="49">
        <v>1.17</v>
      </c>
      <c r="F21" s="59"/>
      <c r="G21" s="34" t="str">
        <f t="shared" si="0"/>
        <v/>
      </c>
      <c r="H21" s="39"/>
      <c r="K21" s="7"/>
    </row>
    <row r="22" spans="1:11" s="8" customFormat="1" ht="22.5" x14ac:dyDescent="0.2">
      <c r="A22" s="32">
        <v>10</v>
      </c>
      <c r="B22" s="30" t="s">
        <v>52</v>
      </c>
      <c r="C22" s="33" t="s">
        <v>40</v>
      </c>
      <c r="D22" s="47">
        <v>800</v>
      </c>
      <c r="E22" s="49">
        <v>5.68</v>
      </c>
      <c r="F22" s="59"/>
      <c r="G22" s="34" t="str">
        <f t="shared" si="0"/>
        <v/>
      </c>
      <c r="H22" s="39"/>
      <c r="K22" s="7"/>
    </row>
    <row r="23" spans="1:11" s="26" customFormat="1" ht="9" x14ac:dyDescent="0.2">
      <c r="A23" s="35"/>
      <c r="E23" s="45"/>
      <c r="F23" s="65" t="s">
        <v>27</v>
      </c>
      <c r="G23" s="66"/>
      <c r="H23" s="40"/>
    </row>
    <row r="24" spans="1:11" ht="14.25" customHeight="1" x14ac:dyDescent="0.2">
      <c r="F24" s="67" t="str">
        <f>IF(SUM(G13:G22)=0,"",SUM(G13:G22))</f>
        <v/>
      </c>
      <c r="G24" s="68"/>
      <c r="H24" s="41"/>
    </row>
    <row r="25" spans="1:11" s="36" customFormat="1" ht="9" x14ac:dyDescent="0.2">
      <c r="A25" s="62" t="str">
        <f>" - "&amp;Dados!B23</f>
        <v xml:space="preserve"> - O objeto do presente termo de referência será requerido de acordo com as necessidades apresentadas pela Secretaria, com recebimento diário.</v>
      </c>
      <c r="B25" s="62"/>
      <c r="C25" s="62"/>
      <c r="D25" s="62"/>
      <c r="E25" s="62"/>
      <c r="F25" s="62"/>
      <c r="G25" s="62"/>
      <c r="H25" s="42"/>
    </row>
    <row r="26" spans="1:11" s="36" customFormat="1" ht="9" x14ac:dyDescent="0.2">
      <c r="A26" s="62" t="str">
        <f>" - "&amp;Dados!B24</f>
        <v xml:space="preserve"> - A administração rejeitará, no todo ou em parte, o fornecimento executado em desacordo com os termos do Edital e seus anexos.</v>
      </c>
      <c r="B26" s="62"/>
      <c r="C26" s="62"/>
      <c r="D26" s="62"/>
      <c r="E26" s="62"/>
      <c r="F26" s="62"/>
      <c r="G26" s="62"/>
      <c r="H26" s="42"/>
    </row>
    <row r="27" spans="1:11" s="36" customFormat="1" ht="21" customHeight="1" x14ac:dyDescent="0.2">
      <c r="A27" s="62" t="str">
        <f>" - "&amp;Dados!B25</f>
        <v xml:space="preserve"> - O pagamento do objeto de que trata o PREGÃO ELETRÔNICO 101/2023, e consequente contrato serão efetuados pela Tesouraria da PREFEITURA MUNICIPAL DE SUMIDOURO no prazo de até 30 dias a contar da emissão do documento de cobrança;</v>
      </c>
      <c r="B27" s="62"/>
      <c r="C27" s="62"/>
      <c r="D27" s="62"/>
      <c r="E27" s="62"/>
      <c r="F27" s="62"/>
      <c r="G27" s="62"/>
      <c r="H27" s="42"/>
    </row>
    <row r="28" spans="1:11" s="26" customFormat="1" ht="9" x14ac:dyDescent="0.2">
      <c r="A28" s="62" t="str">
        <f>" - "&amp;Dados!B26</f>
        <v xml:space="preserve"> - Proposta válida por 60 (sessenta) dias</v>
      </c>
      <c r="B28" s="62"/>
      <c r="C28" s="62"/>
      <c r="D28" s="62"/>
      <c r="E28" s="62"/>
      <c r="F28" s="62"/>
      <c r="G28" s="62"/>
      <c r="H28" s="40"/>
    </row>
    <row r="29" spans="1:11" x14ac:dyDescent="0.2">
      <c r="H29" s="43"/>
    </row>
    <row r="30" spans="1:11" x14ac:dyDescent="0.2">
      <c r="H30" s="43"/>
    </row>
    <row r="31" spans="1:11" x14ac:dyDescent="0.2">
      <c r="H31" s="43"/>
    </row>
    <row r="32" spans="1:11" x14ac:dyDescent="0.2">
      <c r="H32" s="43"/>
    </row>
    <row r="33" spans="2:8" x14ac:dyDescent="0.2">
      <c r="H33" s="43"/>
    </row>
    <row r="34" spans="2:8" x14ac:dyDescent="0.2">
      <c r="H34" s="43"/>
    </row>
    <row r="35" spans="2:8" ht="12.75" customHeight="1" x14ac:dyDescent="0.2">
      <c r="B35" s="1"/>
      <c r="G35" s="1"/>
    </row>
    <row r="36" spans="2:8" x14ac:dyDescent="0.2">
      <c r="B36" s="1"/>
      <c r="G36" s="1"/>
    </row>
    <row r="37" spans="2:8" x14ac:dyDescent="0.2">
      <c r="B37" s="1"/>
      <c r="G37" s="1"/>
    </row>
    <row r="38" spans="2:8" x14ac:dyDescent="0.2">
      <c r="B38" s="1"/>
      <c r="G38" s="1"/>
    </row>
    <row r="39" spans="2:8" x14ac:dyDescent="0.2">
      <c r="B39" s="1"/>
      <c r="G39" s="1"/>
    </row>
  </sheetData>
  <sheetProtection algorithmName="SHA-512" hashValue="IOJlKotSlv8+NfP43mPcod53zrLdO9PG0ggx3U8mNlQquu8/GjcWaeJSPujoQSceAUOfHL/h2mZGLfL6akX2OA==" saltValue="cMP3fuq4a0nQchrTqy3yog==" spinCount="100000" sheet="1" objects="1" scenarios="1"/>
  <autoFilter ref="A11:G28" xr:uid="{00000000-0009-0000-0000-000000000000}"/>
  <mergeCells count="15">
    <mergeCell ref="C6:D6"/>
    <mergeCell ref="E6:F6"/>
    <mergeCell ref="A2:G2"/>
    <mergeCell ref="A3:G3"/>
    <mergeCell ref="A4:G4"/>
    <mergeCell ref="A5:G5"/>
    <mergeCell ref="A25:G25"/>
    <mergeCell ref="A26:G26"/>
    <mergeCell ref="A27:G27"/>
    <mergeCell ref="B8:G8"/>
    <mergeCell ref="A28:G28"/>
    <mergeCell ref="B9:G9"/>
    <mergeCell ref="F23:G23"/>
    <mergeCell ref="F24:G24"/>
    <mergeCell ref="D10:G10"/>
  </mergeCells>
  <phoneticPr fontId="0" type="noConversion"/>
  <conditionalFormatting sqref="F23">
    <cfRule type="expression" dxfId="11" priority="1" stopIfTrue="1">
      <formula>IF($J23="Empate",IF(H23=1,TRUE(),FALSE()),FALSE())</formula>
    </cfRule>
    <cfRule type="expression" dxfId="10" priority="2" stopIfTrue="1">
      <formula>IF(H23="&gt;",FALSE(),IF(H23&gt;0,TRUE(),FALSE()))</formula>
    </cfRule>
    <cfRule type="expression" dxfId="9" priority="3" stopIfTrue="1">
      <formula>IF(H23="&gt;",TRUE(),FALSE())</formula>
    </cfRule>
  </conditionalFormatting>
  <conditionalFormatting sqref="F24">
    <cfRule type="expression" dxfId="8" priority="4" stopIfTrue="1">
      <formula>IF($J23="OK",IF(H23=1,TRUE(),FALSE()),FALSE())</formula>
    </cfRule>
    <cfRule type="expression" dxfId="7" priority="5" stopIfTrue="1">
      <formula>IF($J23="Empate",IF(H23=1,TRUE(),FALSE()),FALSE())</formula>
    </cfRule>
    <cfRule type="expression" dxfId="6" priority="6" stopIfTrue="1">
      <formula>IF($J23="Empate",IF(H23=2,TRUE(),FALSE()),FALSE())</formula>
    </cfRule>
  </conditionalFormatting>
  <conditionalFormatting sqref="F13:F22">
    <cfRule type="cellIs" dxfId="5" priority="11" stopIfTrue="1" operator="equal">
      <formula>""</formula>
    </cfRule>
  </conditionalFormatting>
  <conditionalFormatting sqref="D13:D22">
    <cfRule type="expression" priority="12" stopIfTrue="1">
      <formula>$A13</formula>
    </cfRule>
  </conditionalFormatting>
  <conditionalFormatting sqref="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:B22">
    <cfRule type="expression" dxfId="2" priority="10" stopIfTrue="1">
      <formula>IF(#REF!=1,IF(#REF!=0,1,0),0)</formula>
    </cfRule>
  </conditionalFormatting>
  <conditionalFormatting sqref="D10:G10">
    <cfRule type="cellIs" dxfId="1" priority="24" stopIfTrue="1" operator="equal">
      <formula>$E$1</formula>
    </cfRule>
  </conditionalFormatting>
  <conditionalFormatting sqref="G13:G22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5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17" sqref="B17:D18"/>
    </sheetView>
  </sheetViews>
  <sheetFormatPr defaultRowHeight="12.75" x14ac:dyDescent="0.2"/>
  <cols>
    <col min="1" max="1" width="15" customWidth="1"/>
    <col min="2" max="2" width="51.85546875" customWidth="1"/>
    <col min="3" max="3" width="43.7109375" customWidth="1"/>
    <col min="4" max="7" width="41.140625" customWidth="1"/>
    <col min="8" max="8" width="14" customWidth="1"/>
    <col min="9" max="9" width="19.28515625" customWidth="1"/>
    <col min="10" max="13" width="14.5703125" customWidth="1"/>
    <col min="14" max="15" width="9.28515625" customWidth="1"/>
  </cols>
  <sheetData>
    <row r="1" spans="1:7" x14ac:dyDescent="0.2">
      <c r="A1" s="15" t="s">
        <v>9</v>
      </c>
      <c r="B1" s="56" t="s">
        <v>59</v>
      </c>
      <c r="E1" s="4"/>
      <c r="F1" s="4"/>
      <c r="G1" s="4"/>
    </row>
    <row r="2" spans="1:7" x14ac:dyDescent="0.2">
      <c r="A2" s="15" t="s">
        <v>10</v>
      </c>
      <c r="B2" s="56" t="s">
        <v>60</v>
      </c>
      <c r="E2" s="4"/>
      <c r="F2" s="4"/>
      <c r="G2" s="4"/>
    </row>
    <row r="3" spans="1:7" x14ac:dyDescent="0.2">
      <c r="A3" s="15" t="s">
        <v>11</v>
      </c>
      <c r="B3" s="56" t="s">
        <v>54</v>
      </c>
      <c r="C3" s="5"/>
      <c r="E3" s="52"/>
      <c r="F3" s="4"/>
      <c r="G3" s="4"/>
    </row>
    <row r="4" spans="1:7" x14ac:dyDescent="0.2">
      <c r="A4" s="15" t="s">
        <v>12</v>
      </c>
      <c r="B4" s="56" t="s">
        <v>63</v>
      </c>
      <c r="C4" s="5"/>
      <c r="E4" s="52"/>
      <c r="F4" s="4"/>
      <c r="G4" s="4"/>
    </row>
    <row r="5" spans="1:7" x14ac:dyDescent="0.2">
      <c r="A5" s="15" t="s">
        <v>13</v>
      </c>
      <c r="B5" s="56" t="s">
        <v>41</v>
      </c>
      <c r="C5" s="5"/>
      <c r="E5" s="52"/>
      <c r="F5" s="4"/>
      <c r="G5" s="4"/>
    </row>
    <row r="6" spans="1:7" x14ac:dyDescent="0.2">
      <c r="A6" s="15" t="s">
        <v>31</v>
      </c>
      <c r="B6" s="57" t="s">
        <v>42</v>
      </c>
      <c r="C6" s="5"/>
      <c r="E6" s="52"/>
      <c r="F6" s="4"/>
      <c r="G6" s="4"/>
    </row>
    <row r="7" spans="1:7" x14ac:dyDescent="0.2">
      <c r="A7" s="15" t="s">
        <v>14</v>
      </c>
      <c r="B7" s="5" t="s">
        <v>30</v>
      </c>
      <c r="C7" s="5"/>
      <c r="E7" s="52"/>
      <c r="F7" s="4"/>
      <c r="G7" s="4"/>
    </row>
    <row r="8" spans="1:7" x14ac:dyDescent="0.2">
      <c r="A8" s="24" t="s">
        <v>23</v>
      </c>
      <c r="B8" s="46">
        <v>176670.4</v>
      </c>
      <c r="C8" s="5"/>
      <c r="E8" s="52"/>
      <c r="F8" s="4"/>
      <c r="G8" s="4"/>
    </row>
    <row r="9" spans="1:7" x14ac:dyDescent="0.2">
      <c r="A9" s="16" t="s">
        <v>0</v>
      </c>
      <c r="E9" s="4"/>
      <c r="F9" s="4"/>
      <c r="G9" s="4"/>
    </row>
    <row r="10" spans="1:7" x14ac:dyDescent="0.2">
      <c r="A10" s="17" t="s">
        <v>2</v>
      </c>
      <c r="E10" s="4"/>
      <c r="F10" s="4"/>
      <c r="G10" s="4"/>
    </row>
    <row r="11" spans="1:7" x14ac:dyDescent="0.2">
      <c r="A11" s="18" t="s">
        <v>8</v>
      </c>
      <c r="E11" s="4"/>
      <c r="F11" s="4"/>
      <c r="G11" s="4"/>
    </row>
    <row r="12" spans="1:7" x14ac:dyDescent="0.2">
      <c r="A12" s="17" t="s">
        <v>20</v>
      </c>
      <c r="E12" s="4"/>
      <c r="F12" s="4"/>
      <c r="G12" s="4"/>
    </row>
    <row r="13" spans="1:7" x14ac:dyDescent="0.2">
      <c r="A13" s="17" t="s">
        <v>24</v>
      </c>
      <c r="E13" s="4"/>
      <c r="F13" s="4"/>
      <c r="G13" s="4"/>
    </row>
    <row r="14" spans="1:7" x14ac:dyDescent="0.2">
      <c r="A14" s="54" t="s">
        <v>33</v>
      </c>
      <c r="E14" s="4"/>
      <c r="F14" s="4"/>
      <c r="G14" s="4"/>
    </row>
    <row r="15" spans="1:7" x14ac:dyDescent="0.2">
      <c r="A15" s="54" t="s">
        <v>34</v>
      </c>
      <c r="E15" s="4"/>
      <c r="F15" s="4"/>
      <c r="G15" s="4"/>
    </row>
    <row r="16" spans="1:7" x14ac:dyDescent="0.2">
      <c r="A16" s="54" t="s">
        <v>35</v>
      </c>
      <c r="B16" s="23"/>
      <c r="E16" s="23"/>
      <c r="F16" s="4"/>
      <c r="G16" s="4"/>
    </row>
    <row r="17" spans="1:256" s="22" customFormat="1" x14ac:dyDescent="0.2">
      <c r="A17" s="21" t="s">
        <v>21</v>
      </c>
      <c r="B17" s="23" t="s">
        <v>64</v>
      </c>
      <c r="C17" s="53" t="s">
        <v>38</v>
      </c>
      <c r="D17" s="53" t="s">
        <v>39</v>
      </c>
      <c r="E17" s="53"/>
      <c r="F17" s="55"/>
      <c r="G17" s="53"/>
      <c r="H17" s="23"/>
      <c r="I17" s="23"/>
      <c r="J17" s="23"/>
      <c r="K17" s="23"/>
      <c r="L17" s="23"/>
      <c r="M17" s="23"/>
    </row>
    <row r="18" spans="1:256" s="22" customFormat="1" ht="25.5" x14ac:dyDescent="0.2">
      <c r="A18" s="21" t="s">
        <v>22</v>
      </c>
      <c r="B18" s="23" t="s">
        <v>57</v>
      </c>
      <c r="C18" s="23" t="s">
        <v>58</v>
      </c>
      <c r="D18" s="23" t="s">
        <v>57</v>
      </c>
      <c r="E18" s="55"/>
      <c r="F18" s="55"/>
      <c r="G18" s="55"/>
      <c r="H18" s="23"/>
      <c r="I18" s="23"/>
      <c r="J18" s="23"/>
      <c r="K18" s="23"/>
      <c r="L18" s="23"/>
      <c r="M18" s="23"/>
      <c r="IV18" s="23"/>
    </row>
    <row r="19" spans="1:256" x14ac:dyDescent="0.2">
      <c r="B19" s="23"/>
      <c r="E19" s="4"/>
      <c r="F19" s="23"/>
      <c r="G19" s="23"/>
    </row>
    <row r="20" spans="1:256" x14ac:dyDescent="0.2">
      <c r="B20" s="23"/>
      <c r="E20" s="51"/>
      <c r="F20" s="23"/>
      <c r="G20" s="23"/>
    </row>
    <row r="21" spans="1:256" x14ac:dyDescent="0.2">
      <c r="E21" s="51"/>
      <c r="F21" s="51"/>
      <c r="G21" s="51"/>
    </row>
    <row r="22" spans="1:256" x14ac:dyDescent="0.2">
      <c r="E22" s="51"/>
      <c r="F22" s="51"/>
      <c r="G22" s="51"/>
    </row>
    <row r="23" spans="1:256" ht="38.25" x14ac:dyDescent="0.2">
      <c r="A23" s="19" t="s">
        <v>15</v>
      </c>
      <c r="B23" s="20" t="s">
        <v>55</v>
      </c>
      <c r="D23" s="61"/>
      <c r="E23" s="4"/>
      <c r="F23" s="4"/>
      <c r="G23" s="51"/>
    </row>
    <row r="24" spans="1:256" ht="38.25" x14ac:dyDescent="0.2">
      <c r="A24" s="19" t="s">
        <v>16</v>
      </c>
      <c r="B24" s="20" t="s">
        <v>56</v>
      </c>
      <c r="D24" s="61"/>
      <c r="E24" s="4"/>
      <c r="F24" s="4"/>
      <c r="G24" s="51"/>
    </row>
    <row r="25" spans="1:256" ht="63.75" x14ac:dyDescent="0.2">
      <c r="A25" s="19" t="s">
        <v>17</v>
      </c>
      <c r="B25" s="57" t="s">
        <v>62</v>
      </c>
      <c r="C25" s="9"/>
      <c r="E25" s="4"/>
      <c r="F25" s="4"/>
      <c r="G25" s="51"/>
    </row>
    <row r="26" spans="1:256" ht="25.5" x14ac:dyDescent="0.2">
      <c r="A26" s="19" t="s">
        <v>18</v>
      </c>
      <c r="B26" s="20" t="s">
        <v>28</v>
      </c>
      <c r="E26" s="4"/>
      <c r="F26" s="4"/>
      <c r="G26" s="51"/>
    </row>
    <row r="27" spans="1:256" ht="25.5" x14ac:dyDescent="0.2">
      <c r="A27" s="19" t="s">
        <v>32</v>
      </c>
      <c r="B27" s="58" t="s">
        <v>61</v>
      </c>
      <c r="G27" s="51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Quadro de Preços</vt:lpstr>
      <vt:lpstr>Dados</vt:lpstr>
      <vt:lpstr>Dados!_Hlk124412351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2023-07-20T18:39:11Z</cp:lastPrinted>
  <dcterms:created xsi:type="dcterms:W3CDTF">2006-04-18T17:38:46Z</dcterms:created>
  <dcterms:modified xsi:type="dcterms:W3CDTF">2023-07-20T18:50:38Z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