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24-23 - Eventual Aquisição de Meio-fio ou Guia de Concreto - SMOTSP\"/>
    </mc:Choice>
  </mc:AlternateContent>
  <xr:revisionPtr revIDLastSave="0" documentId="13_ncr:1_{89C3145E-47B2-4573-9305-42E5F9147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<sst xmlns="http://schemas.openxmlformats.org/spreadsheetml/2006/main" count="52" uniqueCount="49">
  <si>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</si>
  <si>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</si>
  <si>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</si>
  <si>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</si>
  <si>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</si>
  <si>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</si>
  <si>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</si>
  <si>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</si>
  <si>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</si>
  <si>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</si>
  <si>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</si>
  <si>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</si>
  <si>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</si>
  <si>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</si>
  <si>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</si>
  <si>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</si>
  <si>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</si>
  <si>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</si>
  <si>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</si>
  <si>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</si>
  <si>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</si>
  <si>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</si>
  <si>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</si>
  <si>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</si>
  <si>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</si>
  <si>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</si>
  <si>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</si>
  <si>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</si>
  <si>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</si>
  <si>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</si>
  <si>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</si>
  <si>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</si>
  <si>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</si>
  <si>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</si>
  <si>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</si>
  <si>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</si>
  <si>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Homologação: __/__/2023</t>
  </si>
  <si>
    <t>Previsão Publicação: __/__/2023</t>
  </si>
  <si>
    <t>Sec. Obras</t>
  </si>
  <si>
    <t>Prazo da Ata: Para um período de 12 (doze) meses a contar de sua assinatura.</t>
  </si>
  <si>
    <t>MEIO-FIO OU GUIA DE CONCRETO, PRÉ-MOLDADO, COMPRIMENTO 80 CM, 30 X 10 (H X L)</t>
  </si>
  <si>
    <t>UNID</t>
  </si>
  <si>
    <t>PREGÃO ELETRÔNICO Nº 024/2023</t>
  </si>
  <si>
    <t>PROCESSO ADMINISTRATIVO N° 3991/2022 de 19/12/2022</t>
  </si>
  <si>
    <t>EVENTUAL AQUISIÇÃO DE MEIO-FIO OU GUIA DE CONCRETO - SRP</t>
  </si>
  <si>
    <t>O pagamento do objeto de que trata o PREGÃO ELETRÔNICO 024/2023, e consequente contrato serão efetuados pela Tesouraria da PREFEITURA MUNICIPAL DE SUMIDOURO no prazo de até 30 dias a contar da emissão do documento de cobrança;</t>
  </si>
  <si>
    <t>O objeto do presente termo de referência será recebido em remessa parceladas pela Secretaria, com prazo não superior a 15 (quinze) dias úteis após a solicitação do fiscal do contrato.</t>
  </si>
  <si>
    <t>A firma vencedora deverá entregar os itens na Sede da Secretaria de Obras na Avenida José de Alencar 1510, centro, Sumidouro-RJ ou em local indicado pela secretaria dentro do município de Sumidouro.</t>
  </si>
  <si>
    <t>Abertura das Propostas: 10/05/2023,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</si>
</sst>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3991/22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71" t="s">
        <v>19</v>
      </c>
      <c r="B2" s="71"/>
      <c r="C2" s="71"/>
      <c r="D2" s="71"/>
      <c r="E2" s="71"/>
      <c r="F2" s="71"/>
      <c r="G2" s="71"/>
    </row>
    <row r="3" spans="1:11" x14ac:dyDescent="0.2">
      <c r="A3" s="71" t="str">
        <f>UPPER(Dados!B1&amp;"  -  "&amp;Dados!B4)</f>
        <v>PREGÃO ELETRÔNICO Nº 024/2023  -  ABERTURA DAS PROPOSTAS: 10/05/2023, ÀS 10:00HS</v>
      </c>
      <c r="B3" s="71"/>
      <c r="C3" s="71"/>
      <c r="D3" s="71"/>
      <c r="E3" s="71"/>
      <c r="F3" s="71"/>
      <c r="G3" s="71"/>
    </row>
    <row r="4" spans="1:11" x14ac:dyDescent="0.2">
      <c r="A4" s="72" t="str">
        <f>Dados!B3</f>
        <v>EVENTUAL AQUISIÇÃO DE MEIO-FIO OU GUIA DE CONCRETO - SRP</v>
      </c>
      <c r="B4" s="72"/>
      <c r="C4" s="72"/>
      <c r="D4" s="72"/>
      <c r="E4" s="72"/>
      <c r="F4" s="72"/>
      <c r="G4" s="72"/>
    </row>
    <row r="5" spans="1:11" x14ac:dyDescent="0.2">
      <c r="A5" s="71" t="str">
        <f>Dados!B2</f>
        <v>PROCESSO ADMINISTRATIVO N° 3991/2022 de 19/12/2022</v>
      </c>
      <c r="B5" s="71"/>
      <c r="C5" s="71"/>
      <c r="D5" s="71"/>
      <c r="E5" s="71"/>
      <c r="F5" s="71"/>
      <c r="G5" s="71"/>
    </row>
    <row r="6" spans="1:11" x14ac:dyDescent="0.2">
      <c r="A6" s="50" t="str">
        <f>Dados!B7</f>
        <v>MENOR PREÇO POR ITEM</v>
      </c>
      <c r="B6" s="50"/>
      <c r="C6" s="69" t="s">
        <v>29</v>
      </c>
      <c r="D6" s="69"/>
      <c r="E6" s="70">
        <f>Dados!B8</f>
        <v>279700</v>
      </c>
      <c r="F6" s="70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2"/>
      <c r="C8" s="62"/>
      <c r="D8" s="62"/>
      <c r="E8" s="62"/>
      <c r="F8" s="62"/>
      <c r="G8" s="62"/>
      <c r="H8" s="39"/>
    </row>
    <row r="9" spans="1:11" s="8" customFormat="1" ht="12" customHeight="1" x14ac:dyDescent="0.2">
      <c r="A9" s="14" t="s">
        <v>1</v>
      </c>
      <c r="B9" s="63"/>
      <c r="C9" s="63"/>
      <c r="D9" s="63"/>
      <c r="E9" s="63"/>
      <c r="F9" s="63"/>
      <c r="G9" s="63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68"/>
      <c r="E10" s="68"/>
      <c r="F10" s="68"/>
      <c r="G10" s="68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22.5" x14ac:dyDescent="0.2">
      <c r="A13" s="32">
        <v>1</v>
      </c>
      <c r="B13" s="30" t="s">
        <v>40</v>
      </c>
      <c r="C13" s="33" t="s">
        <v>41</v>
      </c>
      <c r="D13" s="47">
        <v>10000</v>
      </c>
      <c r="E13" s="49">
        <v>27.97</v>
      </c>
      <c r="F13" s="59"/>
      <c r="G13" s="34" t="str">
        <f>IF(F13="","",IF(ISTEXT(F13),"NC",F13*D13))</f>
        <v/>
      </c>
      <c r="H13" s="39"/>
      <c r="K13" s="7"/>
    </row>
    <row r="14" spans="1:11" s="26" customFormat="1" ht="9" x14ac:dyDescent="0.2">
      <c r="A14" s="35"/>
      <c r="E14" s="45"/>
      <c r="F14" s="64" t="s">
        <v>27</v>
      </c>
      <c r="G14" s="65"/>
      <c r="H14" s="40"/>
    </row>
    <row r="15" spans="1:11" ht="14.25" customHeight="1" x14ac:dyDescent="0.2">
      <c r="F15" s="66" t="str">
        <f>IF(SUM(G13:G13)=0,"",SUM(G13:G13))</f>
        <v/>
      </c>
      <c r="G15" s="67"/>
      <c r="H15" s="41"/>
    </row>
    <row r="16" spans="1:11" s="36" customFormat="1" ht="21.75" customHeight="1" x14ac:dyDescent="0.2">
      <c r="A16" s="61" t="str">
        <f>" - "&amp;Dados!B23</f>
        <v xml:space="preserve"> - O objeto do presente termo de referência será recebido em remessa parceladas pela Secretaria, com prazo não superior a 15 (quinze) dias úteis após a solicitação do fiscal do contrato.</v>
      </c>
      <c r="B16" s="61"/>
      <c r="C16" s="61"/>
      <c r="D16" s="61"/>
      <c r="E16" s="61"/>
      <c r="F16" s="61"/>
      <c r="G16" s="61"/>
      <c r="H16" s="42"/>
    </row>
    <row r="17" spans="1:8" s="36" customFormat="1" ht="21.75" customHeight="1" x14ac:dyDescent="0.2">
      <c r="A17" s="61" t="str">
        <f>" - "&amp;Dados!B24</f>
        <v xml:space="preserve"> - A firma vencedora deverá entregar os itens na Sede da Secretaria de Obras na Avenida José de Alencar 1510, centro, Sumidouro-RJ ou em local indicado pela secretaria dentro do município de Sumidouro.</v>
      </c>
      <c r="B17" s="61"/>
      <c r="C17" s="61"/>
      <c r="D17" s="61"/>
      <c r="E17" s="61"/>
      <c r="F17" s="61"/>
      <c r="G17" s="61"/>
      <c r="H17" s="42"/>
    </row>
    <row r="18" spans="1:8" s="36" customFormat="1" ht="21" customHeight="1" x14ac:dyDescent="0.2">
      <c r="A18" s="61" t="str">
        <f>" - "&amp;Dados!B25</f>
        <v xml:space="preserve"> - O pagamento do objeto de que trata o PREGÃO ELETRÔNICO 024/2023, e consequente contrato serão efetuados pela Tesouraria da PREFEITURA MUNICIPAL DE SUMIDOURO no prazo de até 30 dias a contar da emissão do documento de cobrança;</v>
      </c>
      <c r="B18" s="61"/>
      <c r="C18" s="61"/>
      <c r="D18" s="61"/>
      <c r="E18" s="61"/>
      <c r="F18" s="61"/>
      <c r="G18" s="61"/>
      <c r="H18" s="42"/>
    </row>
    <row r="19" spans="1:8" s="26" customFormat="1" ht="9" x14ac:dyDescent="0.2">
      <c r="A19" s="61" t="str">
        <f>" - "&amp;Dados!B26</f>
        <v xml:space="preserve"> - Proposta válida por 60 (sessenta) dias</v>
      </c>
      <c r="B19" s="61"/>
      <c r="C19" s="61"/>
      <c r="D19" s="61"/>
      <c r="E19" s="61"/>
      <c r="F19" s="61"/>
      <c r="G19" s="61"/>
      <c r="H19" s="40"/>
    </row>
    <row r="20" spans="1:8" x14ac:dyDescent="0.2">
      <c r="H20" s="43"/>
    </row>
    <row r="21" spans="1:8" x14ac:dyDescent="0.2">
      <c r="H21" s="43"/>
    </row>
    <row r="22" spans="1:8" x14ac:dyDescent="0.2">
      <c r="H22" s="43"/>
    </row>
    <row r="23" spans="1:8" x14ac:dyDescent="0.2">
      <c r="H23" s="43"/>
    </row>
    <row r="24" spans="1:8" x14ac:dyDescent="0.2">
      <c r="H24" s="43"/>
    </row>
    <row r="25" spans="1:8" x14ac:dyDescent="0.2">
      <c r="H25" s="43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autoFilter ref="A11:G19" xr:uid="{00000000-0009-0000-0000-000000000000}"/>
  <mergeCells count="15">
    <mergeCell ref="C6:D6"/>
    <mergeCell ref="E6:F6"/>
    <mergeCell ref="A2:G2"/>
    <mergeCell ref="A3:G3"/>
    <mergeCell ref="A4:G4"/>
    <mergeCell ref="A5:G5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phoneticPr fontId="0" type="noConversion"/>
  <conditionalFormatting sqref="B10">
    <cfRule type="cellIs" dxfId="11" priority="8" stopIfTrue="1" operator="equal">
      <formula>$G$1</formula>
    </cfRule>
  </conditionalFormatting>
  <conditionalFormatting sqref="B13">
    <cfRule type="expression" dxfId="10" priority="10" stopIfTrue="1">
      <formula>IF(#REF!=1,IF(#REF!=0,1,0),0)</formula>
    </cfRule>
  </conditionalFormatting>
  <conditionalFormatting sqref="B8:G9">
    <cfRule type="cellIs" dxfId="9" priority="9" stopIfTrue="1" operator="equal">
      <formula>$J$1</formula>
    </cfRule>
  </conditionalFormatting>
  <conditionalFormatting sqref="D13">
    <cfRule type="expression" priority="12" stopIfTrue="1">
      <formula>$A13</formula>
    </cfRule>
  </conditionalFormatting>
  <conditionalFormatting sqref="D10:G10">
    <cfRule type="cellIs" dxfId="8" priority="24" stopIfTrue="1" operator="equal">
      <formula>$E$1</formula>
    </cfRule>
  </conditionalFormatting>
  <conditionalFormatting sqref="F13">
    <cfRule type="cellIs" dxfId="7" priority="11" stopIfTrue="1" operator="equal">
      <formula>""</formula>
    </cfRule>
  </conditionalFormatting>
  <conditionalFormatting sqref="F14">
    <cfRule type="expression" dxfId="6" priority="1" stopIfTrue="1">
      <formula>IF($J14="Empate",IF(H14=1,TRUE(),FALSE()),FALSE())</formula>
    </cfRule>
    <cfRule type="expression" dxfId="5" priority="2" stopIfTrue="1">
      <formula>IF(H14="&gt;",FALSE(),IF(H14&gt;0,TRUE(),FALSE()))</formula>
    </cfRule>
    <cfRule type="expression" dxfId="4" priority="3" stopIfTrue="1">
      <formula>IF(H14="&gt;",TRUE(),FALSE())</formula>
    </cfRule>
  </conditionalFormatting>
  <conditionalFormatting sqref="F15">
    <cfRule type="expression" dxfId="3" priority="4" stopIfTrue="1">
      <formula>IF($J14="OK",IF(H14=1,TRUE(),FALSE()),FALSE())</formula>
    </cfRule>
    <cfRule type="expression" dxfId="2" priority="5" stopIfTrue="1">
      <formula>IF($J14="Empate",IF(H14=1,TRUE(),FALSE()),FALSE())</formula>
    </cfRule>
    <cfRule type="expression" dxfId="1" priority="6" stopIfTrue="1">
      <formula>IF($J14="Empate",IF(H14=2,TRUE(),FALSE()),FALSE())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4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42</v>
      </c>
      <c r="E1" s="4"/>
      <c r="F1" s="4"/>
      <c r="G1" s="4"/>
    </row>
    <row r="2" spans="1:7" x14ac:dyDescent="0.2">
      <c r="A2" s="15" t="s">
        <v>10</v>
      </c>
      <c r="B2" s="56" t="s">
        <v>43</v>
      </c>
      <c r="E2" s="4"/>
      <c r="F2" s="4"/>
      <c r="G2" s="4"/>
    </row>
    <row r="3" spans="1:7" x14ac:dyDescent="0.2">
      <c r="A3" s="15" t="s">
        <v>11</v>
      </c>
      <c r="B3" s="56" t="s">
        <v>44</v>
      </c>
      <c r="C3" s="5"/>
      <c r="E3" s="52"/>
      <c r="F3" s="4"/>
      <c r="G3" s="4"/>
    </row>
    <row r="4" spans="1:7" x14ac:dyDescent="0.2">
      <c r="A4" s="15" t="s">
        <v>12</v>
      </c>
      <c r="B4" s="56" t="s">
        <v>48</v>
      </c>
      <c r="C4" s="5"/>
      <c r="E4" s="52"/>
      <c r="F4" s="4"/>
      <c r="G4" s="4"/>
    </row>
    <row r="5" spans="1:7" x14ac:dyDescent="0.2">
      <c r="A5" s="15" t="s">
        <v>13</v>
      </c>
      <c r="B5" s="56" t="s">
        <v>36</v>
      </c>
      <c r="C5" s="5"/>
      <c r="E5" s="52"/>
      <c r="F5" s="4"/>
      <c r="G5" s="4"/>
    </row>
    <row r="6" spans="1:7" x14ac:dyDescent="0.2">
      <c r="A6" s="15" t="s">
        <v>31</v>
      </c>
      <c r="B6" s="57" t="s">
        <v>37</v>
      </c>
      <c r="C6" s="5"/>
      <c r="E6" s="52"/>
      <c r="F6" s="4"/>
      <c r="G6" s="4"/>
    </row>
    <row r="7" spans="1:7" x14ac:dyDescent="0.2">
      <c r="A7" s="15" t="s">
        <v>14</v>
      </c>
      <c r="B7" s="5" t="s">
        <v>30</v>
      </c>
      <c r="C7" s="5"/>
      <c r="E7" s="52"/>
      <c r="F7" s="4"/>
      <c r="G7" s="4"/>
    </row>
    <row r="8" spans="1:7" x14ac:dyDescent="0.2">
      <c r="A8" s="24" t="s">
        <v>23</v>
      </c>
      <c r="B8" s="46">
        <v>279700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33</v>
      </c>
      <c r="E14" s="4"/>
      <c r="F14" s="4"/>
      <c r="G14" s="4"/>
    </row>
    <row r="15" spans="1:7" x14ac:dyDescent="0.2">
      <c r="A15" s="54" t="s">
        <v>34</v>
      </c>
      <c r="E15" s="4"/>
      <c r="F15" s="4"/>
      <c r="G15" s="4"/>
    </row>
    <row r="16" spans="1:7" x14ac:dyDescent="0.2">
      <c r="A16" s="54" t="s">
        <v>35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3" t="s">
        <v>38</v>
      </c>
      <c r="C17" s="53"/>
      <c r="D17" s="53"/>
      <c r="E17" s="53"/>
      <c r="F17" s="55"/>
      <c r="G17" s="5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5"/>
      <c r="C18" s="55"/>
      <c r="D18" s="55"/>
      <c r="E18" s="55"/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51" x14ac:dyDescent="0.2">
      <c r="A23" s="19" t="s">
        <v>15</v>
      </c>
      <c r="B23" s="20" t="s">
        <v>46</v>
      </c>
      <c r="E23" s="4"/>
      <c r="F23" s="4"/>
      <c r="G23" s="51"/>
    </row>
    <row r="24" spans="1:256" ht="51" x14ac:dyDescent="0.2">
      <c r="A24" s="19" t="s">
        <v>16</v>
      </c>
      <c r="B24" s="20" t="s">
        <v>47</v>
      </c>
      <c r="E24" s="4"/>
      <c r="F24" s="4"/>
      <c r="G24" s="51"/>
    </row>
    <row r="25" spans="1:256" ht="63.75" x14ac:dyDescent="0.2">
      <c r="A25" s="19" t="s">
        <v>17</v>
      </c>
      <c r="B25" s="57" t="s">
        <v>45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ht="25.5" x14ac:dyDescent="0.2">
      <c r="A27" s="19" t="s">
        <v>32</v>
      </c>
      <c r="B27" s="58" t="s">
        <v>39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2023-04-18T17:56:55Z</cp:lastPrinted>
  <dcterms:created xsi:type="dcterms:W3CDTF">2006-04-18T17:38:46Z</dcterms:created>
  <dcterms:modified xsi:type="dcterms:W3CDTF">2023-04-18T17:57:52Z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