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54-23  - Aquisição de Materiais Impressos - SMEC\"/>
    </mc:Choice>
  </mc:AlternateContent>
  <xr:revisionPtr revIDLastSave="0" documentId="13_ncr:1_{D12A5FE8-AC1C-490B-B5F4-50FCC56B7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Preços'!$A$11:$G$36</definedName>
    <definedName name="_Hlk124412351" localSheetId="1">Dados!$B$23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E6" i="1"/>
  <c r="G13" i="1"/>
  <c r="A4" i="1"/>
  <c r="A35" i="1"/>
  <c r="A36" i="1"/>
  <c r="A34" i="1"/>
  <c r="A33" i="1"/>
  <c r="A6" i="1"/>
  <c r="A5" i="1"/>
  <c r="A3" i="1"/>
  <c r="F32" i="1" l="1"/>
</calcChain>
</file>

<file path=xl/sharedStrings.xml><?xml version="1.0" encoding="utf-8"?>
<sst xmlns="http://schemas.openxmlformats.org/spreadsheetml/2006/main" count="89" uniqueCount="70">
  <si>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</si>
  <si>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</si>
  <si>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</si>
  <si>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</si>
  <si>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</si>
  <si>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</si>
  <si>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</si>
  <si>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</si>
  <si>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</si>
  <si>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</si>
  <si>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</si>
  <si>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</si>
  <si>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</si>
  <si>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</si>
  <si>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</si>
  <si>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</si>
  <si>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</si>
  <si>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</si>
  <si>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</si>
  <si>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</si>
  <si>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</si>
  <si>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</si>
  <si>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</si>
  <si>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</si>
  <si>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</si>
  <si>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</si>
  <si>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</si>
  <si>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</si>
  <si>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</si>
  <si>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</si>
  <si>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</si>
  <si>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</si>
  <si>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</si>
  <si>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</si>
  <si>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</si>
  <si>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</si>
  <si>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</si>
  <si>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</si>
  <si>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A administração rejeitará, no todo ou em parte, o fornecimento executado em desacordo com os termos do Edital e seus anexos.</t>
  </si>
  <si>
    <t>Prazo do Contrato: Entrega Imediata.</t>
  </si>
  <si>
    <t xml:space="preserve">ALMOFADA P/CARIMBO AUT. MEDIDA APROXIMADA 3,5 X 6,00 CM </t>
  </si>
  <si>
    <t>BOLSINHA TIPO NECESSAIRE, MALETA COM MEDIDAS APROXIMADAS DE 26 X 17 CM, LARGURA 6 CM, PERSONALIZADA. OBS: SEGUE AS FOTOS DA AMOSTRA EM ANEXO</t>
  </si>
  <si>
    <t>SRV</t>
  </si>
  <si>
    <t>ENVELOPE BRANCO 75G  TAMANHO 24 X 34 CM</t>
  </si>
  <si>
    <t>ENVELOPE BRANCO 75G TIMBRADO TAMANHO 24 X 34 CM</t>
  </si>
  <si>
    <t>ENVELOPE PARDO  90G TAMANHO A4</t>
  </si>
  <si>
    <t>ADESIVO DE VINIL CIRCULAR IMPRESSÃO DIGITAL COLORIDA NO TAMANHO DE 10 CM DE DIÂMETRO</t>
  </si>
  <si>
    <t>ADESIVO DE VINIL CIRCULAR IMPRESSÃO DIGITAL COLORIDA NO TAMANHO DE 20 CM DE DIÂMETRO</t>
  </si>
  <si>
    <t>ADESIVO PERSONALIZADO EM MATERIAL VINIL; ADESIVO PARA VEÍCULOS UTILIZADOS NO TRANSPORTE ESCOLAR MUNICIPAL. IMPRESSÃO EM ALTA DEFINIÇÃO E QUALIDADE. ALTA DURABILIDADE (PODE TOMAR SOL, CHUVA E LAVAR O VEÍCULO NORMALMENTE) TAMANHO 50 X 30 CM</t>
  </si>
  <si>
    <t>BANNER IMPRESSÃO DIGITAL COLORIDA COM MADEIRA PONTEIRA E CORDINHA COM ELABORAÇÃO DE ARTE NA MEDIDA 100 X 120 CM COM 10 ELABORAÇÕES.</t>
  </si>
  <si>
    <t>CONFECÇÃO DE CARIMBO AUT. MED. PROX. 3,5 X 6,00 CM</t>
  </si>
  <si>
    <t>M² DE LONA 440G, COM IMPRESSÃO DIGITAL COLORIDA  COM ACABAMENTOS VARIADOS (ILHÓS OU MADEIRINHA) INFORMAÇÃO A SEREM FORNECIDAS</t>
  </si>
  <si>
    <t>M2</t>
  </si>
  <si>
    <t>PANFLETO IMPRESSO EM PAPEL COUCHÊ 90G, TAMANHO 15 X 21 CM INFORMAÇÕES A SEREM FORNECIDAS (FRENTE)</t>
  </si>
  <si>
    <t>PRESTAÇÃO DE SERVIÇO DE ENCADERNAÇÃO ATÉ 100 FOLHAS</t>
  </si>
  <si>
    <t>PRESTAÇÃO DE SERVIÇO DE ENCADERNAÇÃO ATÉ 240 FOLHAS</t>
  </si>
  <si>
    <t>PRESTAÇÃO DE SERVIÇO DE ENCADERNAÇÃO ATÉ 50 FOLHAS</t>
  </si>
  <si>
    <t>PRESTAÇÃO DE SERVIÇO XEROX COLORIDA FOLHA A4 ATÉ 100 FOLHAS.</t>
  </si>
  <si>
    <t>PRESTAÇÃO DE SERVIÇO XEROX COLORIDA FOLHA A4 ATÉ 240 FOLHAS.</t>
  </si>
  <si>
    <t>PRESTAÇÃO DE SERVIÇO XEROX COLORIDA FOLHA A4 ATÉ 50 FOLHAS.</t>
  </si>
  <si>
    <t>PREGÃO ELETRÔNICO Nº 054/2023</t>
  </si>
  <si>
    <t>PROCESSO ADMINISTRATIVO N° 1729/2022 de 06/06/2022</t>
  </si>
  <si>
    <t>AQUISIÇÃO DE BRINDES, MATERIAIS E SERVIÇOS IMPRESSOS</t>
  </si>
  <si>
    <t>Sec. Educação - Consumo</t>
  </si>
  <si>
    <t>Sec. Educação - Serviço</t>
  </si>
  <si>
    <t xml:space="preserve">A execução do objeto da presente licitação será realizada junto a Secretaria obedecendo, na íntegra, ao detalhamento do termo de referência (ANEXO II). </t>
  </si>
  <si>
    <t>O pagamento do objeto de que trata o PREGÃO ELETRÔNICO 054/2023, e consequente contrato serão efetuados pela Tesouraria da PREFEITURA MUNICIPAL DE SUMIDOURO no prazo de até 30 dias a contar da emissão do documento de cobrança;</t>
  </si>
  <si>
    <t>Nº 1701.0412200192.054-3390.39-00-17040001</t>
  </si>
  <si>
    <t xml:space="preserve">Nº 1701.0412200192.054-3390.30.00-17040001 </t>
  </si>
  <si>
    <t>Abertura das Propostas: 04/04/2023, às 14:00hs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</si>
</sst>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1729/22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47"/>
  <sheetViews>
    <sheetView tabSelected="1" topLeftCell="A5" zoomScale="115" zoomScaleNormal="115" zoomScaleSheetLayoutView="100" workbookViewId="0">
      <selection activeCell="A13" sqref="A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64" t="s">
        <v>19</v>
      </c>
      <c r="B2" s="64"/>
      <c r="C2" s="64"/>
      <c r="D2" s="64"/>
      <c r="E2" s="64"/>
      <c r="F2" s="64"/>
      <c r="G2" s="64"/>
    </row>
    <row r="3" spans="1:11" x14ac:dyDescent="0.2">
      <c r="A3" s="64" t="str">
        <f>UPPER(Dados!B1&amp;"  -  "&amp;Dados!B4)</f>
        <v>PREGÃO ELETRÔNICO Nº 054/2023  -  ABERTURA DAS PROPOSTAS: 04/04/2023, ÀS 14:00HS</v>
      </c>
      <c r="B3" s="64"/>
      <c r="C3" s="64"/>
      <c r="D3" s="64"/>
      <c r="E3" s="64"/>
      <c r="F3" s="64"/>
      <c r="G3" s="64"/>
    </row>
    <row r="4" spans="1:11" x14ac:dyDescent="0.2">
      <c r="A4" s="65" t="str">
        <f>Dados!B3</f>
        <v>AQUISIÇÃO DE BRINDES, MATERIAIS E SERVIÇOS IMPRESSOS</v>
      </c>
      <c r="B4" s="65"/>
      <c r="C4" s="65"/>
      <c r="D4" s="65"/>
      <c r="E4" s="65"/>
      <c r="F4" s="65"/>
      <c r="G4" s="65"/>
    </row>
    <row r="5" spans="1:11" x14ac:dyDescent="0.2">
      <c r="A5" s="64" t="str">
        <f>Dados!B2</f>
        <v>PROCESSO ADMINISTRATIVO N° 1729/2022 de 06/06/2022</v>
      </c>
      <c r="B5" s="64"/>
      <c r="C5" s="64"/>
      <c r="D5" s="64"/>
      <c r="E5" s="64"/>
      <c r="F5" s="64"/>
      <c r="G5" s="64"/>
    </row>
    <row r="6" spans="1:11" x14ac:dyDescent="0.2">
      <c r="A6" s="50" t="str">
        <f>Dados!B7</f>
        <v>MENOR PREÇO POR ITEM</v>
      </c>
      <c r="B6" s="50"/>
      <c r="C6" s="62" t="s">
        <v>29</v>
      </c>
      <c r="D6" s="62"/>
      <c r="E6" s="63">
        <f>Dados!B8</f>
        <v>157574.75</v>
      </c>
      <c r="F6" s="63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7"/>
      <c r="C8" s="67"/>
      <c r="D8" s="67"/>
      <c r="E8" s="67"/>
      <c r="F8" s="67"/>
      <c r="G8" s="67"/>
      <c r="H8" s="39"/>
    </row>
    <row r="9" spans="1:11" s="8" customFormat="1" ht="12" customHeight="1" x14ac:dyDescent="0.2">
      <c r="A9" s="14" t="s">
        <v>1</v>
      </c>
      <c r="B9" s="68"/>
      <c r="C9" s="68"/>
      <c r="D9" s="68"/>
      <c r="E9" s="68"/>
      <c r="F9" s="68"/>
      <c r="G9" s="68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73"/>
      <c r="E10" s="73"/>
      <c r="F10" s="73"/>
      <c r="G10" s="73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11.25" x14ac:dyDescent="0.2">
      <c r="A13" s="32">
        <v>1</v>
      </c>
      <c r="B13" s="30" t="s">
        <v>40</v>
      </c>
      <c r="C13" s="33" t="s">
        <v>5</v>
      </c>
      <c r="D13" s="47">
        <v>20</v>
      </c>
      <c r="E13" s="49">
        <v>31</v>
      </c>
      <c r="F13" s="59"/>
      <c r="G13" s="34" t="str">
        <f>IF(F13="","",IF(ISTEXT(F13),"NC",F13*D13))</f>
        <v/>
      </c>
      <c r="H13" s="39"/>
      <c r="K13" s="7"/>
    </row>
    <row r="14" spans="1:11" s="8" customFormat="1" ht="33.75" x14ac:dyDescent="0.2">
      <c r="A14" s="32">
        <v>2</v>
      </c>
      <c r="B14" s="30" t="s">
        <v>41</v>
      </c>
      <c r="C14" s="33" t="s">
        <v>42</v>
      </c>
      <c r="D14" s="47">
        <v>350</v>
      </c>
      <c r="E14" s="49">
        <v>59.9</v>
      </c>
      <c r="F14" s="59"/>
      <c r="G14" s="34" t="str">
        <f t="shared" ref="G14:G26" si="0">IF(F14="","",IF(ISTEXT(F14),"NC",F14*D14))</f>
        <v/>
      </c>
      <c r="H14" s="39"/>
      <c r="K14" s="7"/>
    </row>
    <row r="15" spans="1:11" s="8" customFormat="1" ht="11.25" x14ac:dyDescent="0.2">
      <c r="A15" s="32">
        <v>3</v>
      </c>
      <c r="B15" s="30" t="s">
        <v>43</v>
      </c>
      <c r="C15" s="33" t="s">
        <v>5</v>
      </c>
      <c r="D15" s="47">
        <v>2000</v>
      </c>
      <c r="E15" s="49">
        <v>0.81</v>
      </c>
      <c r="F15" s="59"/>
      <c r="G15" s="34" t="str">
        <f t="shared" si="0"/>
        <v/>
      </c>
      <c r="H15" s="39"/>
      <c r="K15" s="7"/>
    </row>
    <row r="16" spans="1:11" s="8" customFormat="1" ht="11.25" x14ac:dyDescent="0.2">
      <c r="A16" s="32">
        <v>4</v>
      </c>
      <c r="B16" s="30" t="s">
        <v>44</v>
      </c>
      <c r="C16" s="33" t="s">
        <v>5</v>
      </c>
      <c r="D16" s="47">
        <v>2000</v>
      </c>
      <c r="E16" s="49">
        <v>1.47</v>
      </c>
      <c r="F16" s="59"/>
      <c r="G16" s="34" t="str">
        <f t="shared" si="0"/>
        <v/>
      </c>
      <c r="H16" s="39"/>
      <c r="K16" s="7"/>
    </row>
    <row r="17" spans="1:11" s="8" customFormat="1" ht="11.25" x14ac:dyDescent="0.2">
      <c r="A17" s="32">
        <v>5</v>
      </c>
      <c r="B17" s="30" t="s">
        <v>45</v>
      </c>
      <c r="C17" s="33" t="s">
        <v>5</v>
      </c>
      <c r="D17" s="47">
        <v>2000</v>
      </c>
      <c r="E17" s="49">
        <v>0.8</v>
      </c>
      <c r="F17" s="59"/>
      <c r="G17" s="34" t="str">
        <f t="shared" si="0"/>
        <v/>
      </c>
      <c r="H17" s="39"/>
      <c r="K17" s="7"/>
    </row>
    <row r="18" spans="1:11" s="8" customFormat="1" ht="22.5" x14ac:dyDescent="0.2">
      <c r="A18" s="32">
        <v>6</v>
      </c>
      <c r="B18" s="30" t="s">
        <v>46</v>
      </c>
      <c r="C18" s="33" t="s">
        <v>5</v>
      </c>
      <c r="D18" s="47">
        <v>2000</v>
      </c>
      <c r="E18" s="49">
        <v>5.4</v>
      </c>
      <c r="F18" s="59"/>
      <c r="G18" s="34" t="str">
        <f t="shared" si="0"/>
        <v/>
      </c>
      <c r="H18" s="39"/>
      <c r="K18" s="7"/>
    </row>
    <row r="19" spans="1:11" s="8" customFormat="1" ht="22.5" x14ac:dyDescent="0.2">
      <c r="A19" s="32">
        <v>7</v>
      </c>
      <c r="B19" s="30" t="s">
        <v>47</v>
      </c>
      <c r="C19" s="33" t="s">
        <v>5</v>
      </c>
      <c r="D19" s="47">
        <v>2000</v>
      </c>
      <c r="E19" s="49">
        <v>8.1300000000000008</v>
      </c>
      <c r="F19" s="59"/>
      <c r="G19" s="34" t="str">
        <f t="shared" si="0"/>
        <v/>
      </c>
      <c r="H19" s="39"/>
      <c r="K19" s="7"/>
    </row>
    <row r="20" spans="1:11" s="8" customFormat="1" ht="56.25" x14ac:dyDescent="0.2">
      <c r="A20" s="32">
        <v>8</v>
      </c>
      <c r="B20" s="30" t="s">
        <v>48</v>
      </c>
      <c r="C20" s="33" t="s">
        <v>5</v>
      </c>
      <c r="D20" s="47">
        <v>30</v>
      </c>
      <c r="E20" s="49">
        <v>43.3</v>
      </c>
      <c r="F20" s="59"/>
      <c r="G20" s="34" t="str">
        <f t="shared" si="0"/>
        <v/>
      </c>
      <c r="H20" s="39"/>
      <c r="K20" s="7"/>
    </row>
    <row r="21" spans="1:11" s="8" customFormat="1" ht="33.75" x14ac:dyDescent="0.2">
      <c r="A21" s="32">
        <v>9</v>
      </c>
      <c r="B21" s="30" t="s">
        <v>49</v>
      </c>
      <c r="C21" s="33" t="s">
        <v>5</v>
      </c>
      <c r="D21" s="47">
        <v>25</v>
      </c>
      <c r="E21" s="49">
        <v>164.97</v>
      </c>
      <c r="F21" s="59"/>
      <c r="G21" s="34" t="str">
        <f t="shared" si="0"/>
        <v/>
      </c>
      <c r="H21" s="39"/>
      <c r="K21" s="7"/>
    </row>
    <row r="22" spans="1:11" s="8" customFormat="1" ht="11.25" x14ac:dyDescent="0.2">
      <c r="A22" s="32">
        <v>10</v>
      </c>
      <c r="B22" s="30" t="s">
        <v>50</v>
      </c>
      <c r="C22" s="33" t="s">
        <v>5</v>
      </c>
      <c r="D22" s="47">
        <v>20</v>
      </c>
      <c r="E22" s="49">
        <v>152.5</v>
      </c>
      <c r="F22" s="59"/>
      <c r="G22" s="34" t="str">
        <f t="shared" si="0"/>
        <v/>
      </c>
      <c r="H22" s="39"/>
      <c r="K22" s="7"/>
    </row>
    <row r="23" spans="1:11" s="8" customFormat="1" ht="33.75" x14ac:dyDescent="0.2">
      <c r="A23" s="32">
        <v>11</v>
      </c>
      <c r="B23" s="30" t="s">
        <v>51</v>
      </c>
      <c r="C23" s="33" t="s">
        <v>52</v>
      </c>
      <c r="D23" s="47">
        <v>600</v>
      </c>
      <c r="E23" s="49">
        <v>87.3</v>
      </c>
      <c r="F23" s="59"/>
      <c r="G23" s="34" t="str">
        <f t="shared" si="0"/>
        <v/>
      </c>
      <c r="H23" s="39"/>
      <c r="K23" s="7"/>
    </row>
    <row r="24" spans="1:11" s="8" customFormat="1" ht="22.5" x14ac:dyDescent="0.2">
      <c r="A24" s="32">
        <v>12</v>
      </c>
      <c r="B24" s="30" t="s">
        <v>53</v>
      </c>
      <c r="C24" s="33" t="s">
        <v>5</v>
      </c>
      <c r="D24" s="47">
        <v>4000</v>
      </c>
      <c r="E24" s="49">
        <v>0.47</v>
      </c>
      <c r="F24" s="59"/>
      <c r="G24" s="34" t="str">
        <f t="shared" si="0"/>
        <v/>
      </c>
      <c r="H24" s="39"/>
      <c r="K24" s="7"/>
    </row>
    <row r="25" spans="1:11" s="8" customFormat="1" ht="11.25" x14ac:dyDescent="0.2">
      <c r="A25" s="32">
        <v>13</v>
      </c>
      <c r="B25" s="30" t="s">
        <v>54</v>
      </c>
      <c r="C25" s="33" t="s">
        <v>42</v>
      </c>
      <c r="D25" s="47">
        <v>150</v>
      </c>
      <c r="E25" s="49">
        <v>5.0999999999999996</v>
      </c>
      <c r="F25" s="59"/>
      <c r="G25" s="34" t="str">
        <f t="shared" si="0"/>
        <v/>
      </c>
      <c r="H25" s="39"/>
      <c r="K25" s="7"/>
    </row>
    <row r="26" spans="1:11" s="8" customFormat="1" ht="11.25" x14ac:dyDescent="0.2">
      <c r="A26" s="32">
        <v>14</v>
      </c>
      <c r="B26" s="30" t="s">
        <v>55</v>
      </c>
      <c r="C26" s="33" t="s">
        <v>42</v>
      </c>
      <c r="D26" s="47">
        <v>30</v>
      </c>
      <c r="E26" s="49">
        <v>6.05</v>
      </c>
      <c r="F26" s="59"/>
      <c r="G26" s="34" t="str">
        <f t="shared" si="0"/>
        <v/>
      </c>
      <c r="H26" s="39"/>
      <c r="K26" s="7"/>
    </row>
    <row r="27" spans="1:11" s="8" customFormat="1" ht="11.25" x14ac:dyDescent="0.2">
      <c r="A27" s="32">
        <v>15</v>
      </c>
      <c r="B27" s="30" t="s">
        <v>56</v>
      </c>
      <c r="C27" s="33" t="s">
        <v>42</v>
      </c>
      <c r="D27" s="47">
        <v>150</v>
      </c>
      <c r="E27" s="49">
        <v>4.8499999999999996</v>
      </c>
      <c r="F27" s="59"/>
      <c r="G27" s="34" t="str">
        <f t="shared" ref="G27:G30" si="1">IF(F27="","",IF(ISTEXT(F27),"NC",F27*D27))</f>
        <v/>
      </c>
      <c r="H27" s="39"/>
      <c r="K27" s="7"/>
    </row>
    <row r="28" spans="1:11" s="8" customFormat="1" ht="22.5" x14ac:dyDescent="0.2">
      <c r="A28" s="32">
        <v>16</v>
      </c>
      <c r="B28" s="30" t="s">
        <v>57</v>
      </c>
      <c r="C28" s="33" t="s">
        <v>42</v>
      </c>
      <c r="D28" s="47">
        <v>150</v>
      </c>
      <c r="E28" s="49">
        <v>127.5</v>
      </c>
      <c r="F28" s="59"/>
      <c r="G28" s="34" t="str">
        <f t="shared" si="1"/>
        <v/>
      </c>
      <c r="H28" s="39"/>
      <c r="K28" s="7"/>
    </row>
    <row r="29" spans="1:11" s="8" customFormat="1" ht="22.5" x14ac:dyDescent="0.2">
      <c r="A29" s="32">
        <v>17</v>
      </c>
      <c r="B29" s="30" t="s">
        <v>58</v>
      </c>
      <c r="C29" s="33" t="s">
        <v>42</v>
      </c>
      <c r="D29" s="47">
        <v>30</v>
      </c>
      <c r="E29" s="49">
        <v>310</v>
      </c>
      <c r="F29" s="59"/>
      <c r="G29" s="34" t="str">
        <f t="shared" si="1"/>
        <v/>
      </c>
      <c r="H29" s="39"/>
      <c r="K29" s="7"/>
    </row>
    <row r="30" spans="1:11" s="8" customFormat="1" ht="22.5" x14ac:dyDescent="0.2">
      <c r="A30" s="32">
        <v>18</v>
      </c>
      <c r="B30" s="30" t="s">
        <v>59</v>
      </c>
      <c r="C30" s="33" t="s">
        <v>42</v>
      </c>
      <c r="D30" s="47">
        <v>150</v>
      </c>
      <c r="E30" s="49">
        <v>66.25</v>
      </c>
      <c r="F30" s="59"/>
      <c r="G30" s="34" t="str">
        <f t="shared" si="1"/>
        <v/>
      </c>
      <c r="H30" s="39"/>
      <c r="K30" s="7"/>
    </row>
    <row r="31" spans="1:11" s="26" customFormat="1" ht="9" x14ac:dyDescent="0.2">
      <c r="A31" s="35"/>
      <c r="E31" s="45"/>
      <c r="F31" s="69" t="s">
        <v>27</v>
      </c>
      <c r="G31" s="70"/>
      <c r="H31" s="40"/>
    </row>
    <row r="32" spans="1:11" ht="14.25" customHeight="1" x14ac:dyDescent="0.2">
      <c r="F32" s="71" t="str">
        <f>IF(SUM(G13:G30)=0,"",SUM(G13:G30))</f>
        <v/>
      </c>
      <c r="G32" s="72"/>
      <c r="H32" s="41"/>
    </row>
    <row r="33" spans="1:8" s="36" customFormat="1" ht="9" x14ac:dyDescent="0.2">
      <c r="A33" s="66" t="str">
        <f>" - "&amp;Dados!B23</f>
        <v xml:space="preserve"> - A execução do objeto da presente licitação será realizada junto a Secretaria obedecendo, na íntegra, ao detalhamento do termo de referência (ANEXO II). </v>
      </c>
      <c r="B33" s="66"/>
      <c r="C33" s="66"/>
      <c r="D33" s="66"/>
      <c r="E33" s="66"/>
      <c r="F33" s="66"/>
      <c r="G33" s="66"/>
      <c r="H33" s="42"/>
    </row>
    <row r="34" spans="1:8" s="36" customFormat="1" ht="9" x14ac:dyDescent="0.2">
      <c r="A34" s="66" t="str">
        <f>" - "&amp;Dados!B24</f>
        <v xml:space="preserve"> - A administração rejeitará, no todo ou em parte, o fornecimento executado em desacordo com os termos do Edital e seus anexos.</v>
      </c>
      <c r="B34" s="66"/>
      <c r="C34" s="66"/>
      <c r="D34" s="66"/>
      <c r="E34" s="66"/>
      <c r="F34" s="66"/>
      <c r="G34" s="66"/>
      <c r="H34" s="42"/>
    </row>
    <row r="35" spans="1:8" s="36" customFormat="1" ht="21" customHeight="1" x14ac:dyDescent="0.2">
      <c r="A35" s="66" t="str">
        <f>" - "&amp;Dados!B25</f>
        <v xml:space="preserve"> - O pagamento do objeto de que trata o PREGÃO ELETRÔNICO 054/2023, e consequente contrato serão efetuados pela Tesouraria da PREFEITURA MUNICIPAL DE SUMIDOURO no prazo de até 30 dias a contar da emissão do documento de cobrança;</v>
      </c>
      <c r="B35" s="66"/>
      <c r="C35" s="66"/>
      <c r="D35" s="66"/>
      <c r="E35" s="66"/>
      <c r="F35" s="66"/>
      <c r="G35" s="66"/>
      <c r="H35" s="42"/>
    </row>
    <row r="36" spans="1:8" s="26" customFormat="1" ht="9" x14ac:dyDescent="0.2">
      <c r="A36" s="66" t="str">
        <f>" - "&amp;Dados!B26</f>
        <v xml:space="preserve"> - Proposta válida por 60 (sessenta) dias</v>
      </c>
      <c r="B36" s="66"/>
      <c r="C36" s="66"/>
      <c r="D36" s="66"/>
      <c r="E36" s="66"/>
      <c r="F36" s="66"/>
      <c r="G36" s="66"/>
      <c r="H36" s="40"/>
    </row>
    <row r="37" spans="1:8" x14ac:dyDescent="0.2">
      <c r="H37" s="43"/>
    </row>
    <row r="38" spans="1:8" x14ac:dyDescent="0.2">
      <c r="H38" s="43"/>
    </row>
    <row r="39" spans="1:8" x14ac:dyDescent="0.2">
      <c r="H39" s="43"/>
    </row>
    <row r="40" spans="1:8" x14ac:dyDescent="0.2">
      <c r="H40" s="43"/>
    </row>
    <row r="41" spans="1:8" x14ac:dyDescent="0.2">
      <c r="H41" s="43"/>
    </row>
    <row r="42" spans="1:8" x14ac:dyDescent="0.2">
      <c r="H42" s="43"/>
    </row>
    <row r="43" spans="1:8" ht="12.75" customHeight="1" x14ac:dyDescent="0.2">
      <c r="B43" s="1"/>
      <c r="G43" s="1"/>
    </row>
    <row r="44" spans="1:8" x14ac:dyDescent="0.2">
      <c r="B44" s="1"/>
      <c r="G44" s="1"/>
    </row>
    <row r="45" spans="1:8" x14ac:dyDescent="0.2">
      <c r="B45" s="1"/>
      <c r="G45" s="1"/>
    </row>
    <row r="46" spans="1:8" x14ac:dyDescent="0.2">
      <c r="B46" s="1"/>
      <c r="G46" s="1"/>
    </row>
    <row r="47" spans="1:8" x14ac:dyDescent="0.2">
      <c r="B47" s="1"/>
      <c r="G47" s="1"/>
    </row>
  </sheetData>
  <sheetProtection algorithmName="SHA-512" hashValue="rV+MmTwKXzXebNygPMe9rLtgT/cUeGPNIxULZsBEBs3WyCN2WoPsqXfwXkjBaiNPSgutE3ei+2ValjIrlRaoQw==" saltValue="oy5Lgag5ONoT1yN2D4Yzlg==" spinCount="100000" sheet="1" objects="1" scenarios="1"/>
  <autoFilter ref="A11:G36" xr:uid="{00000000-0009-0000-0000-000000000000}"/>
  <mergeCells count="15">
    <mergeCell ref="A33:G33"/>
    <mergeCell ref="A34:G34"/>
    <mergeCell ref="A35:G35"/>
    <mergeCell ref="B8:G8"/>
    <mergeCell ref="A36:G36"/>
    <mergeCell ref="B9:G9"/>
    <mergeCell ref="F31:G31"/>
    <mergeCell ref="F32:G32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31">
    <cfRule type="expression" dxfId="11" priority="1" stopIfTrue="1">
      <formula>IF($J31="Empate",IF(H31=1,TRUE(),FALSE()),FALSE())</formula>
    </cfRule>
    <cfRule type="expression" dxfId="10" priority="2" stopIfTrue="1">
      <formula>IF(H31="&gt;",FALSE(),IF(H31&gt;0,TRUE(),FALSE()))</formula>
    </cfRule>
    <cfRule type="expression" dxfId="9" priority="3" stopIfTrue="1">
      <formula>IF(H31="&gt;",TRUE(),FALSE())</formula>
    </cfRule>
  </conditionalFormatting>
  <conditionalFormatting sqref="F32">
    <cfRule type="expression" dxfId="8" priority="4" stopIfTrue="1">
      <formula>IF($J31="OK",IF(H31=1,TRUE(),FALSE()),FALSE())</formula>
    </cfRule>
    <cfRule type="expression" dxfId="7" priority="5" stopIfTrue="1">
      <formula>IF($J31="Empate",IF(H31=1,TRUE(),FALSE()),FALSE())</formula>
    </cfRule>
    <cfRule type="expression" dxfId="6" priority="6" stopIfTrue="1">
      <formula>IF($J31="Empate",IF(H31=2,TRUE(),FALSE()),FALSE())</formula>
    </cfRule>
  </conditionalFormatting>
  <conditionalFormatting sqref="F13:F30">
    <cfRule type="cellIs" dxfId="5" priority="11" stopIfTrue="1" operator="equal">
      <formula>""</formula>
    </cfRule>
  </conditionalFormatting>
  <conditionalFormatting sqref="D13:D30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30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30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3" width="43.7109375" customWidth="1"/>
    <col min="4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60</v>
      </c>
      <c r="E1" s="4"/>
      <c r="F1" s="4"/>
      <c r="G1" s="4"/>
    </row>
    <row r="2" spans="1:7" x14ac:dyDescent="0.2">
      <c r="A2" s="15" t="s">
        <v>10</v>
      </c>
      <c r="B2" s="56" t="s">
        <v>61</v>
      </c>
      <c r="E2" s="4"/>
      <c r="F2" s="4"/>
      <c r="G2" s="4"/>
    </row>
    <row r="3" spans="1:7" x14ac:dyDescent="0.2">
      <c r="A3" s="15" t="s">
        <v>11</v>
      </c>
      <c r="B3" s="56" t="s">
        <v>62</v>
      </c>
      <c r="C3" s="5"/>
      <c r="E3" s="52"/>
      <c r="F3" s="4"/>
      <c r="G3" s="4"/>
    </row>
    <row r="4" spans="1:7" x14ac:dyDescent="0.2">
      <c r="A4" s="15" t="s">
        <v>12</v>
      </c>
      <c r="B4" s="56" t="s">
        <v>69</v>
      </c>
      <c r="C4" s="5"/>
      <c r="E4" s="52"/>
      <c r="F4" s="4"/>
      <c r="G4" s="4"/>
    </row>
    <row r="5" spans="1:7" x14ac:dyDescent="0.2">
      <c r="A5" s="15" t="s">
        <v>13</v>
      </c>
      <c r="B5" s="56" t="s">
        <v>36</v>
      </c>
      <c r="C5" s="5"/>
      <c r="E5" s="52"/>
      <c r="F5" s="4"/>
      <c r="G5" s="4"/>
    </row>
    <row r="6" spans="1:7" x14ac:dyDescent="0.2">
      <c r="A6" s="15" t="s">
        <v>31</v>
      </c>
      <c r="B6" s="57" t="s">
        <v>37</v>
      </c>
      <c r="C6" s="5"/>
      <c r="E6" s="52"/>
      <c r="F6" s="4"/>
      <c r="G6" s="4"/>
    </row>
    <row r="7" spans="1:7" x14ac:dyDescent="0.2">
      <c r="A7" s="15" t="s">
        <v>14</v>
      </c>
      <c r="B7" s="5" t="s">
        <v>30</v>
      </c>
      <c r="C7" s="5"/>
      <c r="E7" s="52"/>
      <c r="F7" s="4"/>
      <c r="G7" s="4"/>
    </row>
    <row r="8" spans="1:7" x14ac:dyDescent="0.2">
      <c r="A8" s="24" t="s">
        <v>23</v>
      </c>
      <c r="B8" s="46">
        <v>157574.75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63</v>
      </c>
      <c r="C17" s="23" t="s">
        <v>64</v>
      </c>
      <c r="D17" s="53"/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 t="s">
        <v>68</v>
      </c>
      <c r="C18" s="55" t="s">
        <v>67</v>
      </c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D21" s="61"/>
      <c r="E21" s="51"/>
      <c r="F21" s="51"/>
      <c r="G21" s="51"/>
    </row>
    <row r="22" spans="1:256" x14ac:dyDescent="0.2">
      <c r="D22" s="61"/>
      <c r="E22" s="51"/>
      <c r="F22" s="51"/>
      <c r="G22" s="51"/>
    </row>
    <row r="23" spans="1:256" ht="38.25" x14ac:dyDescent="0.2">
      <c r="A23" s="19" t="s">
        <v>15</v>
      </c>
      <c r="B23" s="20" t="s">
        <v>65</v>
      </c>
      <c r="D23" s="61"/>
      <c r="E23" s="4"/>
      <c r="F23" s="4"/>
      <c r="G23" s="51"/>
    </row>
    <row r="24" spans="1:256" ht="38.25" x14ac:dyDescent="0.2">
      <c r="A24" s="19" t="s">
        <v>16</v>
      </c>
      <c r="B24" s="20" t="s">
        <v>38</v>
      </c>
      <c r="D24" s="61"/>
      <c r="E24" s="4"/>
      <c r="F24" s="4"/>
      <c r="G24" s="51"/>
    </row>
    <row r="25" spans="1:256" ht="63.75" x14ac:dyDescent="0.2">
      <c r="A25" s="19" t="s">
        <v>17</v>
      </c>
      <c r="B25" s="57" t="s">
        <v>66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x14ac:dyDescent="0.2">
      <c r="A27" s="19" t="s">
        <v>32</v>
      </c>
      <c r="B27" s="58" t="s">
        <v>39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2023-03-13T19:55:13Z</cp:lastPrinted>
  <dcterms:created xsi:type="dcterms:W3CDTF">2006-04-18T17:38:46Z</dcterms:created>
  <dcterms:modified xsi:type="dcterms:W3CDTF">2023-03-21T22:33:13Z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