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91-23 - Eventual Aquisição Saneantes Hospitalar - SMS\"/>
    </mc:Choice>
  </mc:AlternateContent>
  <xr:revisionPtr revIDLastSave="0" documentId="13_ncr:1_{C0806B08-7BF2-455C-9900-B88F2034A2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Preços'!$B$11:$H$33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13" i="1"/>
  <c r="H14" i="1"/>
  <c r="H15" i="1"/>
  <c r="H16" i="1"/>
  <c r="H17" i="1"/>
  <c r="H18" i="1"/>
  <c r="H19" i="1"/>
  <c r="H20" i="1"/>
  <c r="H21" i="1"/>
  <c r="H22" i="1"/>
  <c r="H23" i="1"/>
  <c r="F6" i="1"/>
  <c r="A4" i="1"/>
  <c r="A32" i="1"/>
  <c r="A33" i="1"/>
  <c r="A31" i="1"/>
  <c r="A30" i="1"/>
  <c r="A6" i="1"/>
  <c r="A5" i="1"/>
  <c r="A3" i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Licitacao</author>
  </authors>
  <commentList>
    <comment ref="I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Instruções:</t>
        </r>
        <r>
          <rPr>
            <sz val="8"/>
            <color indexed="81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F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Valor Unitário Máximo:
</t>
        </r>
        <r>
          <rPr>
            <sz val="8"/>
            <color indexed="81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<sst xmlns="http://schemas.openxmlformats.org/spreadsheetml/2006/main" count="81" uniqueCount="67">
  <si>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</si>
  <si>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</si>
  <si>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</si>
  <si>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</si>
  <si>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</si>
  <si>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</si>
  <si>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</si>
  <si>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</si>
  <si>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</si>
  <si>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</si>
  <si>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</si>
  <si>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</si>
  <si>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</si>
  <si>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</si>
  <si>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</si>
  <si>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</si>
  <si>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</si>
  <si>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</si>
  <si>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</si>
  <si>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</si>
  <si>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</si>
  <si>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</si>
  <si>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</si>
  <si>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</si>
  <si>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</si>
  <si>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</si>
  <si>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</si>
  <si>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</si>
  <si>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</si>
  <si>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</si>
  <si>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</si>
  <si>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</si>
  <si>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Sec. Saúde</t>
  </si>
  <si>
    <t>LOTE</t>
  </si>
  <si>
    <t>MENOR PREÇO POR LOTE</t>
  </si>
  <si>
    <t>Prazo de Vigência da Ata: A contar da sua assinatura para um período de 12 meses.</t>
  </si>
  <si>
    <t>Sabonete liquido aromatizado refil 800ml para uso em dispenser saboneteira. Acondicionado em bolsa plástica rígida (refil) que contenha sistema de encaixe seguro e resistente, e que quando acionado o dispenser a dosagem seja dispensada corretamente até o fim da quantidade do sabão liquido neutro, sem vazar ou entortar o encaixe da bolsa, acionamento da alavanca. Embalagem que contenha dados de identificação, procedência, lote e validade em consônancia com as normas técnicas da vigilância</t>
  </si>
  <si>
    <t>EVENTUAL AQUISIÇÃO DE SANEANTES HOSPITALARES - SRP</t>
  </si>
  <si>
    <t>Representante:</t>
  </si>
  <si>
    <t>CPF:</t>
  </si>
  <si>
    <t>Enquadramento:</t>
  </si>
  <si>
    <t>Álcool antisseptico a 70% - Álcool gel a 70%, álcool etílico, Hidratado à base de gel, transparente, Inodoro, isento de material em suspensão, Que não deixe resíduos aderentes nas Mãos, com intervalo de 68% a 72% pp. Acondicionado em bolsa plástica rígida, (refil) que contenha sistema de encaixe, Seguro e resistente, e que quando, Acionado o dispenser a dosagem seja Dispensada corretamente até o fim da Quantidade do álcool gel sem vazar ou Entortar o encaixe da bolsa, contendo de 720 a 1000ml ou gramas, lacrada, Compatível com dispensador que libere Aproximadamente 1ml por acionamento Da alavanca. Embalagem que contenha Dados de identificação, procedência, lote E validade, conforme rdc 184 de 22/10/2001</t>
  </si>
  <si>
    <t>Baldes</t>
  </si>
  <si>
    <t>Bombonas</t>
  </si>
  <si>
    <t>Galões</t>
  </si>
  <si>
    <t>Frascos</t>
  </si>
  <si>
    <t>PROCESSO ADMINISTRATIVO N° 3321/2022 de 18/10/2022</t>
  </si>
  <si>
    <t>Homologação: __/__/2023</t>
  </si>
  <si>
    <t>Previsão Publicação: __/__/2023</t>
  </si>
  <si>
    <t>O pagamento do objeto de que trata o PREGÃO ELETRÔNICO 091/2023, e consequente contrato serão efetuados pela Tesouraria da Secretaria Municipal de Saúde de Sumidouro;</t>
  </si>
  <si>
    <t>O objeto do presente termo de referência será recebido em remessa única, de acordo com cada empenho emitido em favor do licitante(s) vencedor(es), com prazo de entrega não superior a 20 (vinte) dias úteis após recebimento de cada nota de empenho.</t>
  </si>
  <si>
    <t>Os itens deverão ser entregues no Setor de Almoxarifado, endereço: Rua Dr. Carolino Ribeiro de Moura, centro, Sumidouro – RJ no horário das 09h00min às 12h00min horas e de 13h00min as 16h00min horas. Sendo o frete, carga e descarga por conta do fornecedor até o local indicado.</t>
  </si>
  <si>
    <t>PREGÃO ELETRÔNICO Nº 091/2023</t>
  </si>
  <si>
    <t>Detergente desincrustante alcalino com ação descarbonizante para limpeza pesada de fornos, fogões e demais equipamentos da área de cocção,podendo ser usado a frio. princípio ativo: hidrato de sódio à base de hidrato de sódio pH (sol.1%) 12,0 (± 1,0), nível de espuma (sol. 1%) baixo, odor característico e ação a frio. Apresentação em galão com 5 litros. Produto registrado e ou notificado junto a Agência Nacional de Vigilância Sanitária (ANVISA/MS), laudo técnico do produto e certificação ISO 9001:2015 do fabricante</t>
  </si>
  <si>
    <t>Detergente neutro concentrado indicado na limpeza manual de louças, alto rendimento, até 1:140, pH(sol. 1%) 7,0 (± 0,5), pH (100%) 7,25 (± 0,25) e densidade a 30ºC(g/ml) 1,020 (± 0,005). Apresentação em bombona com 05 litros. Produto registrado e ou notificado junto a Agência Nacional de Vigilância Sanitária (ANVISA/MS), laudo técnico do produto e certificação ISO9001:2015 do fabricante</t>
  </si>
  <si>
    <t>Detergente desengordurante alcalino, teor de ativo 5,5 (± 0,5); líquido viscoso amarelo, pH (1%) 12,0 (± 1,0); diluição de até 1:125. Apresentação em galão com 05 litros. Produto registrado e ou notificado junto a Agência Nacional de Vigilância Sanitária (ANVISA/MS), laudo técnico do produto e certificação ISO9001: 2015 do fabricante</t>
  </si>
  <si>
    <t>Desinfetante hospitalar de superfícies fixas de uso profissional, a base de  hipoclorito de Sódio de  1% a 1,3%.; pH(100%) 12,0 (±1,0); estabilizado, destinado a uso profissional em ambiente hospitalar. Apresentação em bombona com 05 litros; Produto registrado e ou notificado junto a Agência Nacional de Vigilância Sanitária (ANVISA/MS), laudo técnico do produto e certificação ISO9001: 2015 do fabricante</t>
  </si>
  <si>
    <t>Desinfetante hospitalar de superfícies fixas de uso profissional, a base de  hipoclorito de Sódio de  2% a 2,3%.; pH(100%) 12,5 (±0,5); estabilizado, destinado a uso profissional em ambiente hospitalar. Apresentação em bombona com 05 litros. Produto registrado e ou notificado junto a Agência Nacional de Vigilância Sanitária (ANVISA/MS), laudo técnico do produto e certificação ISO9001: 2015 do fabricante</t>
  </si>
  <si>
    <t>Desinfetante hospitalar de superfícies fixas de uso profissional, com dupla ação de desinfecção e limpeza; odor característico a base de Cloreto de Aquil Dimetil Benzil amônio, Cloreto de Didecil Dimetil Amônio; com princípio ativo a 8,20%; pH 10,5(±0,5); tensoativos não iônicos; com diluição para desinfecção de 1 (uma) parte do produto para 150 partes de solução; Apresentação em bombona com 05 litros. Produto registrado e ou notificado junto a Agência Nacional de Vigilância Sanitária (ANVISA/MS), laudo técnico do produto e certificação ISO9001: 2015 do fabricante</t>
  </si>
  <si>
    <t>Limpador Multiuso de uso profissional com poder desengraxante de uso institucional, incolor, com odor cítrico, pH (sol. 100%) 8,25( ±0,25), composto de dietileno glicol mononutil éter, tensoativo não iônico, agente de controle de pH, essência e veículo. Com diluição mínima de 1(uma) parte do produto para 5(cinco) partes de solução.  Apresentação em bombona com 05 litros. Produto registrado e ou notificado junto a Agência Nacional de Vigilância Sanitária (ANVISA/MS), laudo técnico do produto e certificação ISSO 9001: 2015 do fabricante</t>
  </si>
  <si>
    <t>Detergente perfumado para pisos de uso geral, uso profissional, biodegradável, de uso profissional a base de linear alquil benzeno sulfônico, tensoativo não iônico, hidrótopo, coadjuvante, sequestrante, conservante, corante, essência, agente de controle de pH e veículo; fragrância lavanda ou floral; com alto teor de espuma, pH(100%) 7,8 - 8,3; diluição máxima de até 1 (uma) parte do produto para 130(cento e trinta) partes de solução. Apresentação em bombona com 05 litros. Produto registrado e ou notificado junto a Agência Nacional de Vigilância Sanitária (ANVISA/MS), laudo técnico do produto e certificação ISO9001: 2015 do fabricante</t>
  </si>
  <si>
    <t>Detergente líquido concentrado indicado p/ uso automático, eficiente na remoção de óleos, gorduras e sangue, composto por linear alquil benzeno sulfônico, polioxietilenononilfenil éter, sequestrantes, complexantes, alcalinizantes, coadjuvante, branqueadores ópticos, conservante e veículo aquoso. Densidade 1,070 ± 0,050; dosagem de 2,0 a 8 ml/kg de roupa. Apresentação em balde de 20 litros. Produto registrado e ou notificado junto a Agência Nacional de Vigilância Sanitária (ANVISA/MS), laudo técnico do produto e certificação ISO9001: 2015 do fabricante.</t>
  </si>
  <si>
    <t>Aditivo alcalino líquido com formulação equilibrada e concentrada; composto por hidrato de sódio, agentes alcalinizantes, dispersantes e sequestrante em veículo aquoso, incolor. Densidade  1,25 ± 0,03; dosagem de 1,0 a  8 ml/kg de roupa. Apresentação em balde de 20 litros. Produto registrado e ou notificado junto a Agência Nacional de Vigilância Sanitária (ANVISA/MS), laudo técnico do produto e certificação ISO9001: 2015 do fabricante.</t>
  </si>
  <si>
    <t>Desinfetante e alvejante líquido concentrado, desenvolvido para remoção de manchas de sangue, fezes, medicamento, óleos e alvejamento, composto por hipoclorito de sódio e estabilizantes. Principio ativo: hipoclorito de sódio. Densidade de 1,200  ± 0,050; pH 12,5 ± 0,5 teor ativo de cloro de no mínimo  10%(p/v), dosagem de 3 a 14 ml/kg de roupa, temperatura máxima ± 50ºc. Apresentação em bombonas com 20 litros. Produto registrado e ou notificado junto a Agência Nacional de Vigilância Sanitária (ANVISA/MS), laudo técnico do produto e certificação ISO9001: 2015 do fabricante.</t>
  </si>
  <si>
    <t>Acidulante neutralizador de resíduos de alvejantes químicos, oxidantes e alcalinos, líquido, composto de pirossulfito de sódio, agentes redutores e sequestrantes. Densidade ± 1,130 ± 0,02; ph (solução aquosa 1 %) 4,0 a ± 0,5; Dosagem de ± 0,5 a 3,0  ml/kg de roupa. Apresentação em balde de 20 litros. Produto registrado e ou notificado junto a Agência Nacional de Vigilância Sanitária (ANVISA/MS), laudo técnico do produto e certificação ISO9001: 2015 do fabricante.</t>
  </si>
  <si>
    <t>Amaciante concentrado líquido, composto por matéria ativa catiônica, coadjuvante, conservantes, essência e corante; densidade  0,960 ± 0,020; pH(100%) 5,0  ± 0, 5; viscosidade &gt;30"; aroma floral; dosagem de 2 a 8 ml/kg de roupa. Apresentação em balde de 20 litros. Produto registrado e ou notificado junto a Agência Nacional de Vigilância Sanitária (ANVISA/MS), laudo técnico do produto e certificação ISO9001: 2015 do fabricante.</t>
  </si>
  <si>
    <t>Abertura das Propostas: 30/08/2023,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</si>
</sst>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23"/>
      </top>
      <bottom style="hair">
        <color indexed="55"/>
      </bottom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10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9" fillId="0" borderId="2" xfId="0" applyFont="1" applyBorder="1" applyAlignment="1">
      <alignment vertical="center" wrapText="1"/>
    </xf>
    <xf numFmtId="0" fontId="10" fillId="7" borderId="2" xfId="0" applyFont="1" applyFill="1" applyBorder="1" applyAlignment="1" applyProtection="1">
      <alignment horizontal="center" vertical="center" wrapText="1"/>
      <protection hidden="1"/>
    </xf>
    <xf numFmtId="168" fontId="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9" fontId="10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2" fillId="0" borderId="0" xfId="0" applyNumberFormat="1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9" fillId="0" borderId="0" xfId="0" applyNumberFormat="1" applyFont="1" applyAlignment="1" applyProtection="1">
      <alignment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49" fontId="15" fillId="0" borderId="0" xfId="0" applyNumberFormat="1" applyFont="1" applyAlignment="1" applyProtection="1">
      <alignment vertical="center" wrapText="1"/>
      <protection hidden="1"/>
    </xf>
    <xf numFmtId="49" fontId="14" fillId="0" borderId="0" xfId="0" applyNumberFormat="1" applyFont="1" applyAlignment="1" applyProtection="1">
      <alignment horizontal="left" vertical="center" wrapText="1"/>
      <protection hidden="1"/>
    </xf>
    <xf numFmtId="49" fontId="16" fillId="0" borderId="0" xfId="0" applyNumberFormat="1" applyFont="1" applyAlignment="1" applyProtection="1">
      <alignment vertical="center" wrapText="1"/>
      <protection hidden="1"/>
    </xf>
    <xf numFmtId="169" fontId="10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0" xfId="0" applyNumberFormat="1" applyFont="1" applyAlignment="1" applyProtection="1">
      <alignment vertical="center" wrapText="1"/>
      <protection hidden="1"/>
    </xf>
    <xf numFmtId="169" fontId="10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9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9" fillId="0" borderId="2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7" fillId="0" borderId="0" xfId="0" applyFont="1" applyAlignment="1">
      <alignment horizontal="justify"/>
    </xf>
    <xf numFmtId="0" fontId="10" fillId="0" borderId="0" xfId="0" applyFont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18" fillId="8" borderId="4" xfId="0" applyFont="1" applyFill="1" applyBorder="1"/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6" fontId="10" fillId="0" borderId="0" xfId="1" applyFont="1" applyBorder="1" applyAlignment="1" applyProtection="1">
      <alignment horizontal="center" vertical="center"/>
      <protection hidden="1"/>
    </xf>
    <xf numFmtId="169" fontId="11" fillId="3" borderId="5" xfId="0" applyNumberFormat="1" applyFont="1" applyFill="1" applyBorder="1" applyAlignment="1" applyProtection="1">
      <alignment horizontal="left" vertical="center" wrapText="1"/>
      <protection hidden="1"/>
    </xf>
    <xf numFmtId="169" fontId="11" fillId="3" borderId="6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left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10" xfId="2" applyNumberFormat="1" applyFont="1" applyFill="1" applyBorder="1" applyAlignment="1" applyProtection="1">
      <alignment horizontal="left" vertical="center" wrapText="1"/>
      <protection hidden="1"/>
    </xf>
    <xf numFmtId="168" fontId="9" fillId="0" borderId="11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0" fontId="1" fillId="0" borderId="0" xfId="0" applyFont="1"/>
  </cellXfs>
  <cellStyles count="3">
    <cellStyle name="Moeda" xfId="1" builtinId="4"/>
    <cellStyle name="Normal" xfId="0" builtinId="0"/>
    <cellStyle name="Vírgula" xfId="2" builtinId="3"/>
  </cellStyles>
  <dxfs count="10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28575</xdr:rowOff>
    </xdr:from>
    <xdr:to>
      <xdr:col>4</xdr:col>
      <xdr:colOff>352457</xdr:colOff>
      <xdr:row>0</xdr:row>
      <xdr:rowOff>723900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916558A-DB91-4577-BF56-E0C34A03312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114300</xdr:colOff>
      <xdr:row>0</xdr:row>
      <xdr:rowOff>704850</xdr:rowOff>
    </xdr:to>
    <xdr:pic>
      <xdr:nvPicPr>
        <xdr:cNvPr id="1103" name="Picture 2" descr="brasãoGIF_300dpi">
          <a:extLst>
            <a:ext uri="{FF2B5EF4-FFF2-40B4-BE49-F238E27FC236}">
              <a16:creationId xmlns:a16="http://schemas.microsoft.com/office/drawing/2014/main" id="{BE1BD8D7-60B5-4E88-A35B-20EAA611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0</xdr:row>
      <xdr:rowOff>285750</xdr:rowOff>
    </xdr:from>
    <xdr:to>
      <xdr:col>7</xdr:col>
      <xdr:colOff>647700</xdr:colOff>
      <xdr:row>3</xdr:row>
      <xdr:rowOff>76200</xdr:rowOff>
    </xdr:to>
    <xdr:grpSp>
      <xdr:nvGrpSpPr>
        <xdr:cNvPr id="1104" name="Group 60">
          <a:extLst>
            <a:ext uri="{FF2B5EF4-FFF2-40B4-BE49-F238E27FC236}">
              <a16:creationId xmlns:a16="http://schemas.microsoft.com/office/drawing/2014/main" id="{098A3BD1-3DB1-4318-9E3E-BD328F878A73}"/>
            </a:ext>
          </a:extLst>
        </xdr:cNvPr>
        <xdr:cNvGrpSpPr>
          <a:grpSpLocks/>
        </xdr:cNvGrpSpPr>
      </xdr:nvGrpSpPr>
      <xdr:grpSpPr bwMode="auto">
        <a:xfrm>
          <a:off x="5534025" y="285750"/>
          <a:ext cx="1790700" cy="857250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0E1F00BC-A8A8-4D72-B790-E4D234D554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6A039AE-9948-4490-B809-1CAB10EF8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3321/22</a:t>
            </a:r>
          </a:p>
          <a:p>
            <a:pPr algn="l" rtl="0">
              <a:lnSpc>
                <a:spcPts val="12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44"/>
  <sheetViews>
    <sheetView tabSelected="1" zoomScaleNormal="115" zoomScaleSheetLayoutView="100" workbookViewId="0">
      <selection activeCell="C27" sqref="C27"/>
    </sheetView>
  </sheetViews>
  <sheetFormatPr defaultRowHeight="12.75" x14ac:dyDescent="0.2"/>
  <cols>
    <col min="1" max="1" width="9.140625" style="2"/>
    <col min="2" max="2" width="4.5703125" style="1" customWidth="1"/>
    <col min="3" max="3" width="49.85546875" style="2" customWidth="1"/>
    <col min="4" max="4" width="8.28515625" style="1" customWidth="1"/>
    <col min="5" max="5" width="8" style="1" customWidth="1"/>
    <col min="6" max="7" width="10.140625" style="13" customWidth="1"/>
    <col min="8" max="8" width="10.140625" style="11" customWidth="1"/>
    <col min="9" max="9" width="11.85546875" style="38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5" customHeight="1" x14ac:dyDescent="0.2">
      <c r="I1" s="37"/>
    </row>
    <row r="2" spans="1:12" x14ac:dyDescent="0.2">
      <c r="A2" s="57" t="s">
        <v>19</v>
      </c>
      <c r="B2" s="57"/>
      <c r="C2" s="57"/>
      <c r="D2" s="57"/>
      <c r="E2" s="57"/>
      <c r="F2" s="57"/>
      <c r="G2" s="57"/>
      <c r="H2" s="57"/>
    </row>
    <row r="3" spans="1:12" x14ac:dyDescent="0.2">
      <c r="A3" s="53" t="str">
        <f>UPPER(Dados!B1&amp;"  -  "&amp;Dados!B4)</f>
        <v>PREGÃO ELETRÔNICO Nº 091/2023  -  ABERTURA DAS PROPOSTAS: 30/08/2023, ÀS 10:00HS</v>
      </c>
      <c r="B3" s="51"/>
      <c r="C3" s="53"/>
      <c r="D3" s="51"/>
      <c r="E3" s="51"/>
      <c r="F3" s="51"/>
      <c r="G3" s="51"/>
      <c r="H3" s="51"/>
    </row>
    <row r="4" spans="1:12" ht="12.75" customHeight="1" x14ac:dyDescent="0.2">
      <c r="A4" s="58" t="str">
        <f>Dados!B3</f>
        <v>EVENTUAL AQUISIÇÃO DE SANEANTES HOSPITALARES - SRP</v>
      </c>
      <c r="B4" s="58"/>
      <c r="C4" s="58"/>
      <c r="D4" s="58"/>
      <c r="E4" s="58"/>
      <c r="F4" s="58"/>
      <c r="G4" s="58"/>
      <c r="H4" s="58"/>
    </row>
    <row r="5" spans="1:12" x14ac:dyDescent="0.2">
      <c r="A5" s="57" t="str">
        <f>Dados!B2</f>
        <v>PROCESSO ADMINISTRATIVO N° 3321/2022 de 18/10/2022</v>
      </c>
      <c r="B5" s="57"/>
      <c r="C5" s="57"/>
      <c r="D5" s="57"/>
      <c r="E5" s="57"/>
      <c r="F5" s="57"/>
      <c r="G5" s="57"/>
      <c r="H5" s="57"/>
    </row>
    <row r="6" spans="1:12" x14ac:dyDescent="0.2">
      <c r="A6" s="53" t="str">
        <f>Dados!B7</f>
        <v>MENOR PREÇO POR LOTE</v>
      </c>
      <c r="B6" s="53"/>
      <c r="C6" s="51"/>
      <c r="D6" s="57" t="s">
        <v>29</v>
      </c>
      <c r="E6" s="57"/>
      <c r="F6" s="59">
        <f>Dados!B8</f>
        <v>347132.2</v>
      </c>
      <c r="G6" s="59"/>
      <c r="H6" s="51"/>
    </row>
    <row r="7" spans="1:12" ht="2.25" customHeight="1" x14ac:dyDescent="0.2">
      <c r="B7" s="6"/>
      <c r="C7" s="6"/>
      <c r="D7" s="6"/>
      <c r="E7" s="6"/>
      <c r="F7" s="14"/>
      <c r="G7" s="14"/>
      <c r="H7" s="10"/>
    </row>
    <row r="8" spans="1:12" s="8" customFormat="1" ht="12" customHeight="1" x14ac:dyDescent="0.2">
      <c r="A8" s="54" t="s">
        <v>0</v>
      </c>
      <c r="B8" s="62"/>
      <c r="C8" s="62"/>
      <c r="D8" s="62"/>
      <c r="E8" s="62"/>
      <c r="F8" s="62"/>
      <c r="G8" s="62"/>
      <c r="H8" s="62"/>
      <c r="I8" s="39"/>
    </row>
    <row r="9" spans="1:12" s="8" customFormat="1" ht="12" customHeight="1" x14ac:dyDescent="0.2">
      <c r="A9" s="54" t="s">
        <v>1</v>
      </c>
      <c r="B9" s="63"/>
      <c r="C9" s="63"/>
      <c r="D9" s="63"/>
      <c r="E9" s="63"/>
      <c r="F9" s="63"/>
      <c r="G9" s="63"/>
      <c r="H9" s="63"/>
      <c r="I9" s="39"/>
    </row>
    <row r="10" spans="1:12" s="8" customFormat="1" ht="12" customHeight="1" x14ac:dyDescent="0.2">
      <c r="A10" s="54" t="s">
        <v>2</v>
      </c>
      <c r="B10" s="62"/>
      <c r="C10" s="62"/>
      <c r="D10" s="25" t="s">
        <v>8</v>
      </c>
      <c r="E10" s="62"/>
      <c r="F10" s="62"/>
      <c r="G10" s="62"/>
      <c r="H10" s="62"/>
      <c r="I10" s="39"/>
    </row>
    <row r="11" spans="1:12" ht="4.5" customHeight="1" x14ac:dyDescent="0.2">
      <c r="B11" s="3"/>
      <c r="C11" s="27"/>
      <c r="D11" s="27"/>
      <c r="E11" s="27"/>
      <c r="F11" s="49"/>
      <c r="G11" s="28"/>
      <c r="H11" s="29"/>
    </row>
    <row r="12" spans="1:12" s="8" customFormat="1" ht="22.5" x14ac:dyDescent="0.2">
      <c r="A12" s="31" t="s">
        <v>33</v>
      </c>
      <c r="B12" s="31" t="s">
        <v>3</v>
      </c>
      <c r="C12" s="31" t="s">
        <v>4</v>
      </c>
      <c r="D12" s="31" t="s">
        <v>5</v>
      </c>
      <c r="E12" s="31" t="s">
        <v>6</v>
      </c>
      <c r="F12" s="44" t="s">
        <v>25</v>
      </c>
      <c r="G12" s="44" t="s">
        <v>26</v>
      </c>
      <c r="H12" s="31" t="s">
        <v>7</v>
      </c>
      <c r="I12" s="39"/>
    </row>
    <row r="13" spans="1:12" s="8" customFormat="1" ht="90" x14ac:dyDescent="0.2">
      <c r="A13" s="32">
        <v>1</v>
      </c>
      <c r="B13" s="32">
        <v>1</v>
      </c>
      <c r="C13" s="30" t="s">
        <v>53</v>
      </c>
      <c r="D13" s="33" t="s">
        <v>44</v>
      </c>
      <c r="E13" s="48">
        <v>100</v>
      </c>
      <c r="F13" s="50">
        <v>112.3</v>
      </c>
      <c r="G13" s="46"/>
      <c r="H13" s="34" t="str">
        <f t="shared" ref="H13:H23" si="0">IF(G13="","",IF(ISTEXT(G13),"NC",G13*E13))</f>
        <v/>
      </c>
      <c r="I13" s="39"/>
      <c r="L13" s="7"/>
    </row>
    <row r="14" spans="1:12" s="8" customFormat="1" ht="78.75" x14ac:dyDescent="0.2">
      <c r="A14" s="32">
        <v>2</v>
      </c>
      <c r="B14" s="32">
        <v>1</v>
      </c>
      <c r="C14" s="30" t="s">
        <v>54</v>
      </c>
      <c r="D14" s="33" t="s">
        <v>43</v>
      </c>
      <c r="E14" s="48">
        <v>200</v>
      </c>
      <c r="F14" s="50">
        <v>84.85</v>
      </c>
      <c r="G14" s="46"/>
      <c r="H14" s="34" t="str">
        <f t="shared" si="0"/>
        <v/>
      </c>
      <c r="I14" s="39"/>
      <c r="L14" s="7"/>
    </row>
    <row r="15" spans="1:12" s="8" customFormat="1" ht="67.5" x14ac:dyDescent="0.2">
      <c r="A15" s="32">
        <v>3</v>
      </c>
      <c r="B15" s="32">
        <v>1</v>
      </c>
      <c r="C15" s="30" t="s">
        <v>55</v>
      </c>
      <c r="D15" s="33" t="s">
        <v>44</v>
      </c>
      <c r="E15" s="48">
        <v>100</v>
      </c>
      <c r="F15" s="50">
        <v>79.2</v>
      </c>
      <c r="G15" s="46"/>
      <c r="H15" s="34" t="str">
        <f t="shared" si="0"/>
        <v/>
      </c>
      <c r="I15" s="39"/>
      <c r="L15" s="7"/>
    </row>
    <row r="16" spans="1:12" s="8" customFormat="1" ht="78.75" x14ac:dyDescent="0.2">
      <c r="A16" s="32">
        <v>4</v>
      </c>
      <c r="B16" s="32">
        <v>1</v>
      </c>
      <c r="C16" s="30" t="s">
        <v>56</v>
      </c>
      <c r="D16" s="33" t="s">
        <v>43</v>
      </c>
      <c r="E16" s="48">
        <v>400</v>
      </c>
      <c r="F16" s="50">
        <v>43.9</v>
      </c>
      <c r="G16" s="46"/>
      <c r="H16" s="34" t="str">
        <f t="shared" si="0"/>
        <v/>
      </c>
      <c r="I16" s="39"/>
      <c r="L16" s="7"/>
    </row>
    <row r="17" spans="1:12" s="8" customFormat="1" ht="78.75" x14ac:dyDescent="0.2">
      <c r="A17" s="32">
        <v>5</v>
      </c>
      <c r="B17" s="32">
        <v>1</v>
      </c>
      <c r="C17" s="30" t="s">
        <v>57</v>
      </c>
      <c r="D17" s="33" t="s">
        <v>43</v>
      </c>
      <c r="E17" s="48">
        <v>400</v>
      </c>
      <c r="F17" s="50">
        <v>46.47</v>
      </c>
      <c r="G17" s="46"/>
      <c r="H17" s="34" t="str">
        <f t="shared" si="0"/>
        <v/>
      </c>
      <c r="I17" s="39"/>
      <c r="L17" s="7"/>
    </row>
    <row r="18" spans="1:12" s="8" customFormat="1" ht="101.25" x14ac:dyDescent="0.2">
      <c r="A18" s="32">
        <v>6</v>
      </c>
      <c r="B18" s="32">
        <v>1</v>
      </c>
      <c r="C18" s="30" t="s">
        <v>58</v>
      </c>
      <c r="D18" s="33" t="s">
        <v>43</v>
      </c>
      <c r="E18" s="48">
        <v>400</v>
      </c>
      <c r="F18" s="50">
        <v>78.73</v>
      </c>
      <c r="G18" s="46"/>
      <c r="H18" s="34" t="str">
        <f t="shared" si="0"/>
        <v/>
      </c>
      <c r="I18" s="39"/>
      <c r="L18" s="7"/>
    </row>
    <row r="19" spans="1:12" s="8" customFormat="1" ht="135" x14ac:dyDescent="0.2">
      <c r="A19" s="32">
        <v>7</v>
      </c>
      <c r="B19" s="32">
        <v>1</v>
      </c>
      <c r="C19" s="30" t="s">
        <v>41</v>
      </c>
      <c r="D19" s="33" t="s">
        <v>45</v>
      </c>
      <c r="E19" s="48">
        <v>600</v>
      </c>
      <c r="F19" s="50">
        <v>12.74</v>
      </c>
      <c r="G19" s="46"/>
      <c r="H19" s="34" t="str">
        <f t="shared" si="0"/>
        <v/>
      </c>
      <c r="I19" s="39"/>
      <c r="L19" s="7"/>
    </row>
    <row r="20" spans="1:12" s="8" customFormat="1" ht="90" x14ac:dyDescent="0.2">
      <c r="A20" s="32">
        <v>8</v>
      </c>
      <c r="B20" s="32">
        <v>1</v>
      </c>
      <c r="C20" s="30" t="s">
        <v>36</v>
      </c>
      <c r="D20" s="33" t="s">
        <v>45</v>
      </c>
      <c r="E20" s="48">
        <v>600</v>
      </c>
      <c r="F20" s="50">
        <v>10.84</v>
      </c>
      <c r="G20" s="46"/>
      <c r="H20" s="34" t="str">
        <f t="shared" si="0"/>
        <v/>
      </c>
      <c r="I20" s="39"/>
      <c r="L20" s="7"/>
    </row>
    <row r="21" spans="1:12" s="8" customFormat="1" ht="101.25" x14ac:dyDescent="0.2">
      <c r="A21" s="32">
        <v>9</v>
      </c>
      <c r="B21" s="32">
        <v>1</v>
      </c>
      <c r="C21" s="30" t="s">
        <v>59</v>
      </c>
      <c r="D21" s="33" t="s">
        <v>43</v>
      </c>
      <c r="E21" s="48">
        <v>500</v>
      </c>
      <c r="F21" s="50">
        <v>66.930000000000007</v>
      </c>
      <c r="G21" s="46"/>
      <c r="H21" s="34" t="str">
        <f t="shared" si="0"/>
        <v/>
      </c>
      <c r="I21" s="39"/>
      <c r="L21" s="7"/>
    </row>
    <row r="22" spans="1:12" s="8" customFormat="1" ht="112.5" x14ac:dyDescent="0.2">
      <c r="A22" s="32">
        <v>10</v>
      </c>
      <c r="B22" s="32">
        <v>1</v>
      </c>
      <c r="C22" s="30" t="s">
        <v>60</v>
      </c>
      <c r="D22" s="33" t="s">
        <v>43</v>
      </c>
      <c r="E22" s="48">
        <v>500</v>
      </c>
      <c r="F22" s="50">
        <v>67.28</v>
      </c>
      <c r="G22" s="46"/>
      <c r="H22" s="34" t="str">
        <f t="shared" si="0"/>
        <v/>
      </c>
      <c r="I22" s="39"/>
      <c r="L22" s="7"/>
    </row>
    <row r="23" spans="1:12" s="8" customFormat="1" ht="101.25" x14ac:dyDescent="0.2">
      <c r="A23" s="66">
        <v>11</v>
      </c>
      <c r="B23" s="32">
        <v>1</v>
      </c>
      <c r="C23" s="30" t="s">
        <v>61</v>
      </c>
      <c r="D23" s="33" t="s">
        <v>42</v>
      </c>
      <c r="E23" s="48">
        <v>80</v>
      </c>
      <c r="F23" s="50">
        <v>441.49</v>
      </c>
      <c r="G23" s="46"/>
      <c r="H23" s="34" t="str">
        <f t="shared" si="0"/>
        <v/>
      </c>
      <c r="I23" s="39"/>
      <c r="L23" s="7"/>
    </row>
    <row r="24" spans="1:12" s="8" customFormat="1" ht="78.75" x14ac:dyDescent="0.2">
      <c r="A24" s="67"/>
      <c r="B24" s="32">
        <v>2</v>
      </c>
      <c r="C24" s="30" t="s">
        <v>62</v>
      </c>
      <c r="D24" s="33" t="s">
        <v>43</v>
      </c>
      <c r="E24" s="48">
        <v>80</v>
      </c>
      <c r="F24" s="50">
        <v>437.41</v>
      </c>
      <c r="G24" s="46"/>
      <c r="H24" s="34" t="str">
        <f>IF(G24="","",IF(ISTEXT(G24),"NC",G24*E24))</f>
        <v/>
      </c>
      <c r="I24" s="39"/>
      <c r="L24" s="7"/>
    </row>
    <row r="25" spans="1:12" s="8" customFormat="1" ht="101.25" x14ac:dyDescent="0.2">
      <c r="A25" s="67"/>
      <c r="B25" s="32">
        <v>3</v>
      </c>
      <c r="C25" s="30" t="s">
        <v>63</v>
      </c>
      <c r="D25" s="33" t="s">
        <v>43</v>
      </c>
      <c r="E25" s="48">
        <v>80</v>
      </c>
      <c r="F25" s="50">
        <v>428.99</v>
      </c>
      <c r="G25" s="46"/>
      <c r="H25" s="34" t="str">
        <f>IF(G25="","",IF(ISTEXT(G25),"NC",G25*E25))</f>
        <v/>
      </c>
      <c r="I25" s="39"/>
      <c r="L25" s="7"/>
    </row>
    <row r="26" spans="1:12" s="8" customFormat="1" ht="90" x14ac:dyDescent="0.2">
      <c r="A26" s="67"/>
      <c r="B26" s="32">
        <v>4</v>
      </c>
      <c r="C26" s="30" t="s">
        <v>64</v>
      </c>
      <c r="D26" s="33" t="s">
        <v>43</v>
      </c>
      <c r="E26" s="48">
        <v>80</v>
      </c>
      <c r="F26" s="50">
        <v>451.05</v>
      </c>
      <c r="G26" s="46"/>
      <c r="H26" s="34" t="str">
        <f>IF(G26="","",IF(ISTEXT(G26),"NC",G26*E26))</f>
        <v/>
      </c>
      <c r="I26" s="39"/>
      <c r="L26" s="7"/>
    </row>
    <row r="27" spans="1:12" s="8" customFormat="1" ht="78.75" x14ac:dyDescent="0.2">
      <c r="A27" s="68"/>
      <c r="B27" s="32">
        <v>5</v>
      </c>
      <c r="C27" s="30" t="s">
        <v>65</v>
      </c>
      <c r="D27" s="33" t="s">
        <v>43</v>
      </c>
      <c r="E27" s="48">
        <v>80</v>
      </c>
      <c r="F27" s="50">
        <v>267.55</v>
      </c>
      <c r="G27" s="46"/>
      <c r="H27" s="34" t="str">
        <f>IF(G27="","",IF(ISTEXT(G27),"NC",G27*E27))</f>
        <v/>
      </c>
      <c r="I27" s="39"/>
      <c r="L27" s="7"/>
    </row>
    <row r="28" spans="1:12" s="26" customFormat="1" ht="9" x14ac:dyDescent="0.2">
      <c r="B28" s="35"/>
      <c r="F28" s="45"/>
      <c r="G28" s="60" t="s">
        <v>27</v>
      </c>
      <c r="H28" s="61"/>
      <c r="I28" s="40"/>
    </row>
    <row r="29" spans="1:12" ht="14.25" customHeight="1" x14ac:dyDescent="0.2">
      <c r="G29" s="64" t="str">
        <f>IF(SUM(H13:H27)=0,"",SUM(H13:H27))</f>
        <v/>
      </c>
      <c r="H29" s="65"/>
      <c r="I29" s="41"/>
    </row>
    <row r="30" spans="1:12" s="36" customFormat="1" ht="24" customHeight="1" x14ac:dyDescent="0.2">
      <c r="A30" s="56" t="str">
        <f>" - "&amp;Dados!B23</f>
        <v xml:space="preserve"> - O objeto do presente termo de referência será recebido em remessa única, de acordo com cada empenho emitido em favor do licitante(s) vencedor(es), com prazo de entrega não superior a 20 (vinte) dias úteis após recebimento de cada nota de empenho.</v>
      </c>
      <c r="B30" s="56"/>
      <c r="C30" s="56"/>
      <c r="D30" s="56"/>
      <c r="E30" s="56"/>
      <c r="F30" s="56"/>
      <c r="G30" s="56"/>
      <c r="H30" s="56"/>
      <c r="I30" s="42"/>
    </row>
    <row r="31" spans="1:12" s="36" customFormat="1" ht="28.5" customHeight="1" x14ac:dyDescent="0.2">
      <c r="A31" s="56" t="str">
        <f>" - "&amp;Dados!B24</f>
        <v xml:space="preserve"> - Os itens deverão ser entregues no Setor de Almoxarifado, endereço: Rua Dr. Carolino Ribeiro de Moura, centro, Sumidouro – RJ no horário das 09h00min às 12h00min horas e de 13h00min as 16h00min horas. Sendo o frete, carga e descarga por conta do fornecedor até o local indicado.</v>
      </c>
      <c r="B31" s="56"/>
      <c r="C31" s="56"/>
      <c r="D31" s="56"/>
      <c r="E31" s="56"/>
      <c r="F31" s="56"/>
      <c r="G31" s="56"/>
      <c r="H31" s="56"/>
      <c r="I31" s="42"/>
    </row>
    <row r="32" spans="1:12" s="36" customFormat="1" ht="9" x14ac:dyDescent="0.2">
      <c r="A32" s="56" t="str">
        <f>" - "&amp;Dados!B25</f>
        <v xml:space="preserve"> - O pagamento do objeto de que trata o PREGÃO ELETRÔNICO 091/2023, e consequente contrato serão efetuados pela Tesouraria da Secretaria Municipal de Saúde de Sumidouro;</v>
      </c>
      <c r="B32" s="56"/>
      <c r="C32" s="56"/>
      <c r="D32" s="56"/>
      <c r="E32" s="56"/>
      <c r="F32" s="56"/>
      <c r="G32" s="56"/>
      <c r="H32" s="56"/>
      <c r="I32" s="42"/>
    </row>
    <row r="33" spans="1:9" s="26" customFormat="1" ht="9" customHeight="1" x14ac:dyDescent="0.2">
      <c r="A33" s="56" t="str">
        <f>" - "&amp;Dados!B26</f>
        <v xml:space="preserve"> - Proposta válida por 60 (sessenta) dias</v>
      </c>
      <c r="B33" s="56"/>
      <c r="C33" s="56"/>
      <c r="D33" s="56"/>
      <c r="E33" s="56"/>
      <c r="F33" s="56"/>
      <c r="G33" s="56"/>
      <c r="H33" s="56"/>
      <c r="I33" s="40"/>
    </row>
    <row r="34" spans="1:9" x14ac:dyDescent="0.2">
      <c r="I34" s="43"/>
    </row>
    <row r="35" spans="1:9" x14ac:dyDescent="0.2">
      <c r="I35" s="43"/>
    </row>
    <row r="36" spans="1:9" x14ac:dyDescent="0.2">
      <c r="I36" s="43"/>
    </row>
    <row r="37" spans="1:9" x14ac:dyDescent="0.2">
      <c r="I37" s="43"/>
    </row>
    <row r="38" spans="1:9" x14ac:dyDescent="0.2">
      <c r="I38" s="43"/>
    </row>
    <row r="39" spans="1:9" x14ac:dyDescent="0.2">
      <c r="I39" s="43"/>
    </row>
    <row r="40" spans="1:9" ht="12.75" customHeight="1" x14ac:dyDescent="0.2">
      <c r="C40" s="1"/>
      <c r="H40" s="1"/>
    </row>
    <row r="41" spans="1:9" x14ac:dyDescent="0.2">
      <c r="C41" s="1"/>
      <c r="H41" s="1"/>
    </row>
    <row r="42" spans="1:9" x14ac:dyDescent="0.2">
      <c r="C42" s="1"/>
      <c r="H42" s="1"/>
    </row>
    <row r="43" spans="1:9" x14ac:dyDescent="0.2">
      <c r="C43" s="1"/>
      <c r="H43" s="1"/>
    </row>
    <row r="44" spans="1:9" x14ac:dyDescent="0.2">
      <c r="C44" s="1"/>
      <c r="H44" s="1"/>
    </row>
  </sheetData>
  <autoFilter ref="B11:H33" xr:uid="{00000000-0009-0000-0000-000000000000}"/>
  <mergeCells count="16">
    <mergeCell ref="A32:H32"/>
    <mergeCell ref="A33:H33"/>
    <mergeCell ref="A2:H2"/>
    <mergeCell ref="A4:H4"/>
    <mergeCell ref="D6:E6"/>
    <mergeCell ref="F6:G6"/>
    <mergeCell ref="A5:H5"/>
    <mergeCell ref="G28:H28"/>
    <mergeCell ref="B8:H8"/>
    <mergeCell ref="B9:H9"/>
    <mergeCell ref="B10:C10"/>
    <mergeCell ref="A31:H31"/>
    <mergeCell ref="G29:H29"/>
    <mergeCell ref="E10:H10"/>
    <mergeCell ref="A30:H30"/>
    <mergeCell ref="A23:A27"/>
  </mergeCells>
  <phoneticPr fontId="0" type="noConversion"/>
  <conditionalFormatting sqref="G28">
    <cfRule type="expression" dxfId="9" priority="1" stopIfTrue="1">
      <formula>IF($K28="Empate",IF(I28=1,TRUE(),FALSE()),FALSE())</formula>
    </cfRule>
    <cfRule type="expression" dxfId="8" priority="2" stopIfTrue="1">
      <formula>IF(I28="&gt;",FALSE(),IF(I28&gt;0,TRUE(),FALSE()))</formula>
    </cfRule>
    <cfRule type="expression" dxfId="7" priority="3" stopIfTrue="1">
      <formula>IF(I28="&gt;",TRUE(),FALSE())</formula>
    </cfRule>
  </conditionalFormatting>
  <conditionalFormatting sqref="G29">
    <cfRule type="expression" dxfId="6" priority="4" stopIfTrue="1">
      <formula>IF($K28="OK",IF(I28=1,TRUE(),FALSE()),FALSE())</formula>
    </cfRule>
    <cfRule type="expression" dxfId="5" priority="5" stopIfTrue="1">
      <formula>IF($K28="Empate",IF(I28=1,TRUE(),FALSE()),FALSE())</formula>
    </cfRule>
    <cfRule type="expression" dxfId="4" priority="6" stopIfTrue="1">
      <formula>IF($K28="Empate",IF(I28=2,TRUE(),FALSE()),FALSE())</formula>
    </cfRule>
  </conditionalFormatting>
  <conditionalFormatting sqref="E13:E27">
    <cfRule type="expression" priority="12" stopIfTrue="1">
      <formula>$B13</formula>
    </cfRule>
  </conditionalFormatting>
  <conditionalFormatting sqref="H13:H27">
    <cfRule type="expression" dxfId="3" priority="25" stopIfTrue="1">
      <formula>IF(ISTEXT(G13),FALSE(),IF(G13&gt;F13,TRUE(),FALSE()))</formula>
    </cfRule>
  </conditionalFormatting>
  <conditionalFormatting sqref="G13:G27">
    <cfRule type="cellIs" dxfId="2" priority="11" stopIfTrue="1" operator="equal">
      <formula>""</formula>
    </cfRule>
  </conditionalFormatting>
  <conditionalFormatting sqref="C13:C27">
    <cfRule type="expression" dxfId="1" priority="10" stopIfTrue="1">
      <formula>IF(#REF!=1,IF(#REF!=0,1,0),0)</formula>
    </cfRule>
  </conditionalFormatting>
  <conditionalFormatting sqref="E10:H10 B8:B9 C8:H8 B10:C10">
    <cfRule type="cellIs" dxfId="0" priority="24" stopIfTrue="1" operator="equal">
      <formula>$F$1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75" fitToHeight="20" orientation="portrait" horizontalDpi="4294967295" verticalDpi="4294967295" r:id="rId1"/>
  <headerFooter alignWithMargins="0">
    <oddHeader>&amp;R&amp;"Arial,Negrito"&amp;6Página &amp;P de &amp;N.</oddHeader>
    <oddFooter>&amp;C
____________________________________
Assinatura e Carimbo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4.28515625" customWidth="1"/>
    <col min="2" max="2" width="51.85546875" customWidth="1"/>
    <col min="3" max="4" width="27.140625" customWidth="1"/>
    <col min="5" max="7" width="20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" t="s">
        <v>52</v>
      </c>
      <c r="E1" s="4"/>
      <c r="F1" s="4"/>
      <c r="G1" s="4"/>
    </row>
    <row r="2" spans="1:7" x14ac:dyDescent="0.2">
      <c r="A2" s="15" t="s">
        <v>10</v>
      </c>
      <c r="B2" s="5" t="s">
        <v>46</v>
      </c>
      <c r="E2" s="4"/>
      <c r="F2" s="4"/>
      <c r="G2" s="4"/>
    </row>
    <row r="3" spans="1:7" x14ac:dyDescent="0.2">
      <c r="A3" s="15" t="s">
        <v>11</v>
      </c>
      <c r="B3" s="5" t="s">
        <v>37</v>
      </c>
      <c r="C3" s="5"/>
      <c r="E3" s="4"/>
      <c r="F3" s="4"/>
      <c r="G3" s="4"/>
    </row>
    <row r="4" spans="1:7" x14ac:dyDescent="0.2">
      <c r="A4" s="15" t="s">
        <v>12</v>
      </c>
      <c r="B4" s="69" t="s">
        <v>66</v>
      </c>
      <c r="C4" s="5"/>
      <c r="E4" s="4"/>
      <c r="F4" s="4"/>
      <c r="G4" s="4"/>
    </row>
    <row r="5" spans="1:7" x14ac:dyDescent="0.2">
      <c r="A5" s="15" t="s">
        <v>13</v>
      </c>
      <c r="B5" s="5" t="s">
        <v>47</v>
      </c>
      <c r="C5" s="5"/>
      <c r="E5" s="4"/>
      <c r="F5" s="4"/>
      <c r="G5" s="4"/>
    </row>
    <row r="6" spans="1:7" x14ac:dyDescent="0.2">
      <c r="A6" s="15" t="s">
        <v>30</v>
      </c>
      <c r="B6" s="12" t="s">
        <v>48</v>
      </c>
      <c r="C6" s="5"/>
      <c r="E6" s="4"/>
      <c r="F6" s="4"/>
      <c r="G6" s="4"/>
    </row>
    <row r="7" spans="1:7" x14ac:dyDescent="0.2">
      <c r="A7" s="15" t="s">
        <v>14</v>
      </c>
      <c r="B7" s="5" t="s">
        <v>34</v>
      </c>
      <c r="C7" s="5"/>
      <c r="E7" s="4"/>
      <c r="F7" s="4"/>
      <c r="G7" s="4"/>
    </row>
    <row r="8" spans="1:7" x14ac:dyDescent="0.2">
      <c r="A8" s="24" t="s">
        <v>23</v>
      </c>
      <c r="B8" s="47">
        <v>347132.2</v>
      </c>
      <c r="C8" s="5"/>
      <c r="E8" s="4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17" t="s">
        <v>38</v>
      </c>
      <c r="E14" s="4"/>
      <c r="F14" s="4"/>
      <c r="G14" s="4"/>
    </row>
    <row r="15" spans="1:7" x14ac:dyDescent="0.2">
      <c r="A15" s="17" t="s">
        <v>39</v>
      </c>
      <c r="E15" s="4"/>
      <c r="F15" s="4"/>
      <c r="G15" s="4"/>
    </row>
    <row r="16" spans="1:7" x14ac:dyDescent="0.2">
      <c r="A16" s="55" t="s">
        <v>40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23" t="s">
        <v>32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12"/>
      <c r="C18" s="12"/>
      <c r="D18" s="12"/>
      <c r="E18" s="12"/>
      <c r="F18" s="12"/>
      <c r="G18" s="12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2"/>
      <c r="F20" s="23"/>
      <c r="G20" s="23"/>
    </row>
    <row r="21" spans="1:256" x14ac:dyDescent="0.2">
      <c r="E21" s="52"/>
      <c r="F21" s="52"/>
      <c r="G21" s="4"/>
    </row>
    <row r="22" spans="1:256" x14ac:dyDescent="0.2">
      <c r="E22" s="52"/>
      <c r="F22" s="52"/>
      <c r="G22" s="4"/>
    </row>
    <row r="23" spans="1:256" ht="63.75" x14ac:dyDescent="0.2">
      <c r="A23" s="19" t="s">
        <v>15</v>
      </c>
      <c r="B23" s="20" t="s">
        <v>50</v>
      </c>
      <c r="E23" s="4"/>
      <c r="F23" s="4"/>
      <c r="G23" s="4"/>
    </row>
    <row r="24" spans="1:256" ht="76.5" x14ac:dyDescent="0.2">
      <c r="A24" s="19" t="s">
        <v>16</v>
      </c>
      <c r="B24" s="20" t="s">
        <v>51</v>
      </c>
      <c r="E24" s="4"/>
      <c r="F24" s="4"/>
      <c r="G24" s="4"/>
    </row>
    <row r="25" spans="1:256" ht="51" x14ac:dyDescent="0.2">
      <c r="A25" s="19" t="s">
        <v>17</v>
      </c>
      <c r="B25" s="12" t="s">
        <v>49</v>
      </c>
      <c r="C25" s="9"/>
      <c r="E25" s="4"/>
      <c r="F25" s="4"/>
      <c r="G25" s="4"/>
    </row>
    <row r="26" spans="1:256" ht="25.5" x14ac:dyDescent="0.2">
      <c r="A26" s="19" t="s">
        <v>18</v>
      </c>
      <c r="B26" s="20" t="s">
        <v>28</v>
      </c>
      <c r="E26" s="4"/>
      <c r="F26" s="4"/>
      <c r="G26" s="4"/>
    </row>
    <row r="27" spans="1:256" ht="25.5" x14ac:dyDescent="0.2">
      <c r="A27" s="19" t="s">
        <v>31</v>
      </c>
      <c r="B27" s="20" t="s">
        <v>35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2023-07-21T17:59:18Z</cp:lastPrinted>
  <dcterms:created xsi:type="dcterms:W3CDTF">2006-04-18T17:38:46Z</dcterms:created>
  <dcterms:modified xsi:type="dcterms:W3CDTF">2023-08-14T13:42:47Z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