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22-23 - Eventual Aquisição de Fralda Descartavel Adulto e Infantil - SMS\"/>
    </mc:Choice>
  </mc:AlternateContent>
  <xr:revisionPtr revIDLastSave="0" documentId="13_ncr:1_{A89B8036-77EE-48DE-B70F-B4FDF3F7CF07}"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Preços'!$A$11:$G$35</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13" i="1"/>
  <c r="A29" i="1" l="1"/>
  <c r="A30" i="1"/>
  <c r="A31" i="1"/>
  <c r="A32" i="1"/>
  <c r="A33" i="1"/>
  <c r="A34" i="1"/>
  <c r="A35" i="1"/>
  <c r="A28" i="1"/>
  <c r="E6" i="1"/>
  <c r="A4" i="1"/>
  <c r="A26" i="1"/>
  <c r="A27" i="1"/>
  <c r="A25" i="1"/>
  <c r="A24" i="1"/>
  <c r="A6" i="1"/>
  <c r="A5" i="1"/>
  <c r="A3" i="1"/>
  <c r="F23" i="1" l="1"/>
</calcChain>
</file>

<file path=xl/sharedStrings.xml><?xml version="1.0" encoding="utf-8"?>
<sst xmlns="http://schemas.openxmlformats.org/spreadsheetml/2006/main" count="76" uniqueCount="65">
  <si>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</si>
  <si>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</si>
  <si>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</si>
  <si>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</si>
  <si>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</si>
  <si>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</si>
  <si>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</si>
  <si>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</si>
  <si>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</si>
  <si>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</si>
  <si>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</si>
  <si>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</si>
  <si>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</si>
  <si>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</si>
  <si>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</si>
  <si>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</si>
  <si>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</si>
  <si>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</si>
  <si>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</si>
  <si>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</si>
  <si>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</si>
  <si>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</si>
  <si>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</si>
  <si>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</si>
  <si>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</si>
  <si>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</si>
  <si>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</si>
  <si>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</si>
  <si>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</si>
  <si>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</si>
  <si>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</si>
  <si>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</si>
  <si>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</si>
  <si>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</si>
  <si>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</si>
  <si>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</si>
  <si>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</si>
  <si>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</si>
  <si>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</si>
  <si>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</si>
  <si>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</si>
  <si>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</si>
  <si>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</si>
  <si>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</si>
  <si>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</si>
  <si>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</si>
  <si>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</si>
  <si>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</si>
  <si>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</si>
  <si>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</si>
  <si>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</si>
  <si>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PREGÃO ELETRÔNICO Nº 116/2023</t>
  </si>
  <si>
    <t>Fraldas descartáveis para ADULTOS, TAMANHO PEQUENO, com barreira antivazamento, peso até 40kg, cintura medindo de 40 a 70cm, flocos de gel superabsorvente, difusor de líquidos, proteção antiodor, formato anatômico, indicador de umidade/troca (indicando com mudança da cor). Produto terá que ser hipoalergênico e dermatologicamente testado, contando ainda com 04 fitas adesivas largas e reposicionáveis que garantem o ajusto perfeito ao corpo</t>
  </si>
  <si>
    <t>Fraldas descartáveis para ADULTOS, TAMANHO MÉDIO, com barreira antivazamento, peso entre 40 a 70kg, cintura medindo de 70 a 115cm, flocos de gel superabsorvente, difusor de líquidos, proteção antiodor, formato anatômico, indicador de umidade/troca (indicando com mudança da cor). Produto terá que ser hipoalergênico e dermatologicamente testado, contando ainda com 04 fitas adesivas largas e reposicionáveis que garantem o ajusto perfeito ao corpo.</t>
  </si>
  <si>
    <t>Fraldas descartáveis para ADULTOS, TAMANHO GRANDE, com barreira antivazamento, peso acima 70 a 90kg, cintura até 115 a 150cm, flocos de gel superabsorvente, difusor de líquidos, proteção antiodor, formato anatômico, indicador de umidade/troca (indicando com mudança da cor). Produto terá que ser hipoalergênico e dermatologicamente testado, contando ainda com 04 fitas adesivas largas e reposicionáveis que garantem o ajusto perfeito ao corpo.</t>
  </si>
  <si>
    <t>Fraldas descartáveis para ADULTOS, TAMANHO EXTRA GRANDE, com barreira antivazamento, peso acima de 80kg, cintura acima de 150cm, flocos de gel superabsorvente, difusor de líquidos, proteção antiodor, formato anatômico, indicador de umidade/troca (indicando com mudança da cor). Produto terá que ser hipoalergênico e dermatologicamente testado, contando ainda com 04 fitas adesivas largas e reposicionáveis que garantem o ajusto perfeito ao corpo.</t>
  </si>
  <si>
    <t xml:space="preserve">Fraldas descartáveis INFANTIL, TAMANHO PEQUENO (RN), até de 3,5kg, com: barreiras impermeáveis; absorção eficiente; aloe vera; fitas ajustáveis elásticas; formato anatômico inteirinho; indicador de umidade; toque macio e estampa personalizada. </t>
  </si>
  <si>
    <t>Fraldas descartáveis INFANTIL, TAMANHO PEQUENO (P), de 3,5 a 5kg, com: barreiras impermeáveis; absorção eficiente; aloe vera; fitas ajustáveis elásticas; formato anatômico inteirinho; indicador de umidade; toque macio e estampa personalizada</t>
  </si>
  <si>
    <t xml:space="preserve">Fraldas descartáveis INFANTIL, TAMANHO MÉDIO (M), de 5 a 10kg, com: barreiras impermeáveis; absorção eficiente; aloe vera; fitas ajustáveis elásticas; formato anatômico inteirinho; indicador de umidade; toque macio e estampa personalizada. </t>
  </si>
  <si>
    <t>Fraldas descartáveis INFANTIL, TAMANHO GRANDE (G), de 10 a 13kg, com: barreiras impermeáveis; absorção eficiente; aloe vera; fitas ajustáveis elásticas; formato anatômico inteirinho; indicador de umidade; toque macio e estampa personalizada</t>
  </si>
  <si>
    <t>Fraldas descartáveis INFANTIL, TAMANHO EXTRAGRANDE (EG), de 13 a 15kg, com: barreiras impermeáveis; absorção eficiente; aloe vera; fitas ajustáveis elásticas; formato anatômico inteirinho; indicador de umidade; toque macio e estampa personalizada</t>
  </si>
  <si>
    <t>PROCESSO ADMINISTRATIVO N° 2564/2023 de 18/07/2023</t>
  </si>
  <si>
    <t>EVENTUAL AQUISIÇÃO DE FRALDAS DESCARTÁVEIS - SRP</t>
  </si>
  <si>
    <t>O pagamento do objeto de que trata o PREGÃO ELETRÔNICO 122/2023, será efetuado pela Tesouraria da Secretaria Municipal de Saúde de Sumidouro.</t>
  </si>
  <si>
    <t>Abertura das Propostas: 05/10/2023,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</si>
</sst>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250995</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44378"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2564/23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5"/>
  <sheetViews>
    <sheetView tabSelected="1" topLeftCell="A7" zoomScale="115" zoomScaleNormal="115" zoomScaleSheetLayoutView="100" workbookViewId="0">
      <selection activeCell="F13" sqref="F13:F21"/>
    </sheetView>
  </sheetViews>
  <sheetFormatPr defaultRowHeight="12.75" x14ac:dyDescent="0.2"/>
  <cols>
    <col min="1" max="1" width="4.5703125" style="1" customWidth="1"/>
    <col min="2" max="2" width="57.7109375" style="2" customWidth="1"/>
    <col min="3" max="3" width="10.5703125" style="1" customWidth="1"/>
    <col min="4" max="4" width="8" style="1" customWidth="1"/>
    <col min="5" max="6" width="10.140625" style="13" customWidth="1"/>
    <col min="7" max="7" width="11"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116/2023  -  ABERTURA DAS PROPOSTAS: 05/10/2023, ÀS 10:00HS</v>
      </c>
      <c r="B3" s="65"/>
      <c r="C3" s="65"/>
      <c r="D3" s="65"/>
      <c r="E3" s="65"/>
      <c r="F3" s="65"/>
      <c r="G3" s="65"/>
    </row>
    <row r="4" spans="1:11" x14ac:dyDescent="0.2">
      <c r="A4" s="66" t="str">
        <f>Dados!B3</f>
        <v>EVENTUAL AQUISIÇÃO DE FRALDAS DESCARTÁVEIS - SRP</v>
      </c>
      <c r="B4" s="66"/>
      <c r="C4" s="66"/>
      <c r="D4" s="66"/>
      <c r="E4" s="66"/>
      <c r="F4" s="66"/>
      <c r="G4" s="66"/>
    </row>
    <row r="5" spans="1:11" x14ac:dyDescent="0.2">
      <c r="A5" s="65" t="str">
        <f>Dados!B2</f>
        <v>PROCESSO ADMINISTRATIVO N° 2564/2023 de 18/07/2023</v>
      </c>
      <c r="B5" s="65"/>
      <c r="C5" s="65"/>
      <c r="D5" s="65"/>
      <c r="E5" s="65"/>
      <c r="F5" s="65"/>
      <c r="G5" s="65"/>
    </row>
    <row r="6" spans="1:11" x14ac:dyDescent="0.2">
      <c r="A6" s="51" t="str">
        <f>Dados!B7</f>
        <v>MENOR PREÇO POR ITEM</v>
      </c>
      <c r="B6" s="51"/>
      <c r="C6" s="63" t="s">
        <v>29</v>
      </c>
      <c r="D6" s="63"/>
      <c r="E6" s="64">
        <f>Dados!B8</f>
        <v>596580</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8"/>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67.5" x14ac:dyDescent="0.2">
      <c r="A13" s="33">
        <v>1</v>
      </c>
      <c r="B13" s="31" t="s">
        <v>52</v>
      </c>
      <c r="C13" s="34" t="s">
        <v>47</v>
      </c>
      <c r="D13" s="48">
        <v>20000</v>
      </c>
      <c r="E13" s="50">
        <v>2.89</v>
      </c>
      <c r="F13" s="57"/>
      <c r="G13" s="35" t="str">
        <f>IF(F13="","",IF(ISTEXT(F13),"NC",F13*D13))</f>
        <v/>
      </c>
      <c r="H13" s="40"/>
      <c r="K13" s="7"/>
    </row>
    <row r="14" spans="1:11" s="8" customFormat="1" ht="67.5" x14ac:dyDescent="0.2">
      <c r="A14" s="33">
        <v>2</v>
      </c>
      <c r="B14" s="31" t="s">
        <v>53</v>
      </c>
      <c r="C14" s="34" t="s">
        <v>47</v>
      </c>
      <c r="D14" s="48">
        <v>48000</v>
      </c>
      <c r="E14" s="50">
        <v>3</v>
      </c>
      <c r="F14" s="57"/>
      <c r="G14" s="35" t="str">
        <f t="shared" ref="G14:G21" si="0">IF(F14="","",IF(ISTEXT(F14),"NC",F14*D14))</f>
        <v/>
      </c>
      <c r="H14" s="40"/>
      <c r="K14" s="7"/>
    </row>
    <row r="15" spans="1:11" s="8" customFormat="1" ht="67.5" x14ac:dyDescent="0.2">
      <c r="A15" s="33">
        <v>3</v>
      </c>
      <c r="B15" s="31" t="s">
        <v>54</v>
      </c>
      <c r="C15" s="34" t="s">
        <v>47</v>
      </c>
      <c r="D15" s="48">
        <v>58000</v>
      </c>
      <c r="E15" s="50">
        <v>3.02</v>
      </c>
      <c r="F15" s="57"/>
      <c r="G15" s="35" t="str">
        <f t="shared" si="0"/>
        <v/>
      </c>
      <c r="H15" s="40"/>
      <c r="K15" s="7"/>
    </row>
    <row r="16" spans="1:11" s="8" customFormat="1" ht="67.5" x14ac:dyDescent="0.2">
      <c r="A16" s="33">
        <v>4</v>
      </c>
      <c r="B16" s="31" t="s">
        <v>55</v>
      </c>
      <c r="C16" s="34" t="s">
        <v>47</v>
      </c>
      <c r="D16" s="48">
        <v>48000</v>
      </c>
      <c r="E16" s="50">
        <v>3.5</v>
      </c>
      <c r="F16" s="57"/>
      <c r="G16" s="35" t="str">
        <f t="shared" si="0"/>
        <v/>
      </c>
      <c r="H16" s="40"/>
      <c r="K16" s="7"/>
    </row>
    <row r="17" spans="1:11" s="8" customFormat="1" ht="45" x14ac:dyDescent="0.2">
      <c r="A17" s="33">
        <v>5</v>
      </c>
      <c r="B17" s="31" t="s">
        <v>56</v>
      </c>
      <c r="C17" s="34" t="s">
        <v>47</v>
      </c>
      <c r="D17" s="48">
        <v>3000</v>
      </c>
      <c r="E17" s="50">
        <v>1.28</v>
      </c>
      <c r="F17" s="57"/>
      <c r="G17" s="35" t="str">
        <f t="shared" si="0"/>
        <v/>
      </c>
      <c r="H17" s="40"/>
      <c r="K17" s="7"/>
    </row>
    <row r="18" spans="1:11" s="8" customFormat="1" ht="45" x14ac:dyDescent="0.2">
      <c r="A18" s="33">
        <v>6</v>
      </c>
      <c r="B18" s="31" t="s">
        <v>57</v>
      </c>
      <c r="C18" s="34" t="s">
        <v>47</v>
      </c>
      <c r="D18" s="48">
        <v>3000</v>
      </c>
      <c r="E18" s="50">
        <v>1.32</v>
      </c>
      <c r="F18" s="57"/>
      <c r="G18" s="35" t="str">
        <f t="shared" si="0"/>
        <v/>
      </c>
      <c r="H18" s="40"/>
      <c r="K18" s="7"/>
    </row>
    <row r="19" spans="1:11" s="8" customFormat="1" ht="45" x14ac:dyDescent="0.2">
      <c r="A19" s="33">
        <v>7</v>
      </c>
      <c r="B19" s="31" t="s">
        <v>58</v>
      </c>
      <c r="C19" s="34" t="s">
        <v>47</v>
      </c>
      <c r="D19" s="48">
        <v>9000</v>
      </c>
      <c r="E19" s="50">
        <v>1.38</v>
      </c>
      <c r="F19" s="57"/>
      <c r="G19" s="35" t="str">
        <f t="shared" si="0"/>
        <v/>
      </c>
      <c r="H19" s="40"/>
      <c r="K19" s="7"/>
    </row>
    <row r="20" spans="1:11" s="8" customFormat="1" ht="45" x14ac:dyDescent="0.2">
      <c r="A20" s="33">
        <v>8</v>
      </c>
      <c r="B20" s="31" t="s">
        <v>59</v>
      </c>
      <c r="C20" s="34" t="s">
        <v>47</v>
      </c>
      <c r="D20" s="48">
        <v>10000</v>
      </c>
      <c r="E20" s="50">
        <v>1.47</v>
      </c>
      <c r="F20" s="57"/>
      <c r="G20" s="35" t="str">
        <f t="shared" si="0"/>
        <v/>
      </c>
      <c r="H20" s="40"/>
      <c r="K20" s="7"/>
    </row>
    <row r="21" spans="1:11" s="8" customFormat="1" ht="45" x14ac:dyDescent="0.2">
      <c r="A21" s="33">
        <v>9</v>
      </c>
      <c r="B21" s="31" t="s">
        <v>60</v>
      </c>
      <c r="C21" s="34" t="s">
        <v>47</v>
      </c>
      <c r="D21" s="48">
        <v>10000</v>
      </c>
      <c r="E21" s="50">
        <v>1.67</v>
      </c>
      <c r="F21" s="57"/>
      <c r="G21" s="35" t="str">
        <f t="shared" si="0"/>
        <v/>
      </c>
      <c r="H21" s="40"/>
      <c r="K21" s="7"/>
    </row>
    <row r="22" spans="1:11" s="27" customFormat="1" ht="9" x14ac:dyDescent="0.2">
      <c r="A22" s="36"/>
      <c r="E22" s="46"/>
      <c r="F22" s="69" t="s">
        <v>27</v>
      </c>
      <c r="G22" s="70"/>
      <c r="H22" s="41"/>
    </row>
    <row r="23" spans="1:11" ht="14.25" customHeight="1" x14ac:dyDescent="0.2">
      <c r="F23" s="71" t="str">
        <f>IF(SUM(G13:G21)=0,"",SUM(G13:G21))</f>
        <v/>
      </c>
      <c r="G23" s="72"/>
      <c r="H23" s="42"/>
    </row>
    <row r="24" spans="1:11" s="37" customFormat="1" ht="9" x14ac:dyDescent="0.2">
      <c r="A24" s="62" t="str">
        <f>" - "&amp;Dados!B23</f>
        <v xml:space="preserve"> - A execução do objeto da presente licitação será realizada junto a Secretaria obedecendo, na íntegra, ao detalhamento do termo de referência (ANEXO II).</v>
      </c>
      <c r="B24" s="62"/>
      <c r="C24" s="62"/>
      <c r="D24" s="62"/>
      <c r="E24" s="62"/>
      <c r="F24" s="62"/>
      <c r="G24" s="62"/>
      <c r="H24" s="43"/>
    </row>
    <row r="25" spans="1:11" s="37" customFormat="1" ht="9" x14ac:dyDescent="0.2">
      <c r="A25" s="62" t="str">
        <f>" - "&amp;Dados!B24</f>
        <v xml:space="preserve"> - A administração rejeitará, no todo ou em parte, a prestação de serviços executada em desacordo com os termos do Edital e seus anexos.</v>
      </c>
      <c r="B25" s="62"/>
      <c r="C25" s="62"/>
      <c r="D25" s="62"/>
      <c r="E25" s="62"/>
      <c r="F25" s="62"/>
      <c r="G25" s="62"/>
      <c r="H25" s="43"/>
    </row>
    <row r="26" spans="1:11" s="37" customFormat="1" ht="9" x14ac:dyDescent="0.2">
      <c r="A26" s="62" t="str">
        <f>" - "&amp;Dados!B25</f>
        <v xml:space="preserve"> - O pagamento do objeto de que trata o PREGÃO ELETRÔNICO 122/2023, será efetuado pela Tesouraria da Secretaria Municipal de Saúde de Sumidouro.</v>
      </c>
      <c r="B26" s="62"/>
      <c r="C26" s="62"/>
      <c r="D26" s="62"/>
      <c r="E26" s="62"/>
      <c r="F26" s="62"/>
      <c r="G26" s="62"/>
      <c r="H26" s="43"/>
    </row>
    <row r="27" spans="1:11" s="27" customFormat="1" ht="9" x14ac:dyDescent="0.2">
      <c r="A27" s="62" t="str">
        <f>" - "&amp;Dados!B26</f>
        <v xml:space="preserve"> - Proposta válida por 60 (sessenta) dias</v>
      </c>
      <c r="B27" s="62"/>
      <c r="C27" s="62"/>
      <c r="D27" s="62"/>
      <c r="E27" s="62"/>
      <c r="F27" s="62"/>
      <c r="G27" s="62"/>
      <c r="H27" s="41"/>
    </row>
    <row r="28" spans="1:11" ht="21" customHeight="1" x14ac:dyDescent="0.2">
      <c r="A28" s="62" t="str">
        <f>" - "&amp;Dados!B28</f>
        <v xml:space="preserve"> - A Licitante poderá apresentar prospecto, ficha técnica ou outros documentos com informações que permitam a melhor identificação e qualificação do(s) item(ns) licitado(s);</v>
      </c>
      <c r="B28" s="62"/>
      <c r="C28" s="62"/>
      <c r="D28" s="62"/>
      <c r="E28" s="62"/>
      <c r="F28" s="62"/>
      <c r="G28" s="62"/>
      <c r="H28" s="44"/>
    </row>
    <row r="29" spans="1:11" x14ac:dyDescent="0.2">
      <c r="A29" s="62" t="str">
        <f>" - "&amp;Dados!B29</f>
        <v xml:space="preserve"> - A proposta de preços ajustada ao lance final deverá conter o valor numérico dos preços unitários e totais, não podendo exceder o valor do lance final;</v>
      </c>
      <c r="B29" s="62"/>
      <c r="C29" s="62"/>
      <c r="D29" s="62"/>
      <c r="E29" s="62"/>
      <c r="F29" s="62"/>
      <c r="G29" s="62"/>
      <c r="H29" s="44"/>
    </row>
    <row r="30" spans="1:11" ht="21.75" customHeight="1" x14ac:dyDescent="0.2">
      <c r="A30"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0" s="62"/>
      <c r="C30" s="62"/>
      <c r="D30" s="62"/>
      <c r="E30" s="62"/>
      <c r="F30" s="62"/>
      <c r="G30" s="62"/>
      <c r="H30" s="44"/>
    </row>
    <row r="31" spans="1:11" ht="21.75" customHeight="1" x14ac:dyDescent="0.2">
      <c r="A31"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1" s="62"/>
      <c r="C31" s="62"/>
      <c r="D31" s="62"/>
      <c r="E31" s="62"/>
      <c r="F31" s="62"/>
      <c r="G31" s="62"/>
      <c r="H31" s="44"/>
    </row>
    <row r="32" spans="1:11" ht="21.75" customHeight="1" x14ac:dyDescent="0.2">
      <c r="A32"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2" s="62"/>
      <c r="C32" s="62"/>
      <c r="D32" s="62"/>
      <c r="E32" s="62"/>
      <c r="F32" s="62"/>
      <c r="G32" s="62"/>
      <c r="H32" s="44"/>
    </row>
    <row r="33" spans="1:8" ht="21.75" customHeight="1" x14ac:dyDescent="0.2">
      <c r="A33" s="62" t="str">
        <f>" - "&amp;Dados!B33</f>
        <v xml:space="preserve"> - Declaramos que até a presente data inexistem fatos impeditivos a participação desta empresa ao presente certame licitatório, ciente da obrigatoriedade de declarar ocorrências posteriores;</v>
      </c>
      <c r="B33" s="62"/>
      <c r="C33" s="62"/>
      <c r="D33" s="62"/>
      <c r="E33" s="62"/>
      <c r="F33" s="62"/>
      <c r="G33" s="62"/>
      <c r="H33" s="44"/>
    </row>
    <row r="34" spans="1:8" ht="30" customHeight="1" x14ac:dyDescent="0.2">
      <c r="A34"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4" s="62"/>
      <c r="C34" s="62"/>
      <c r="D34" s="62"/>
      <c r="E34" s="62"/>
      <c r="F34" s="62"/>
      <c r="G34" s="62"/>
    </row>
    <row r="35" spans="1:8" ht="25.5" customHeight="1" x14ac:dyDescent="0.2">
      <c r="A35"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5" s="62"/>
      <c r="C35" s="62"/>
      <c r="D35" s="62"/>
      <c r="E35" s="62"/>
      <c r="F35" s="62"/>
      <c r="G35" s="62"/>
    </row>
  </sheetData>
  <sheetProtection algorithmName="SHA-512" hashValue="Y79zyatYQxVmsOFzg3y8tsrQBXeMyi4utdW6S4br0dyrCgIwwjLE7rLzTY/uFuWnhRIVsGnAf721GYGzpwd6Xw==" saltValue="3STovql2G6Eb10GLDBde2g==" spinCount="100000" sheet="1" objects="1" scenarios="1"/>
  <autoFilter ref="A11:G35" xr:uid="{00000000-0009-0000-0000-000000000000}"/>
  <mergeCells count="23">
    <mergeCell ref="A24:G24"/>
    <mergeCell ref="A25:G25"/>
    <mergeCell ref="A26:G26"/>
    <mergeCell ref="B8:G8"/>
    <mergeCell ref="A27:G27"/>
    <mergeCell ref="B9:G9"/>
    <mergeCell ref="F22:G22"/>
    <mergeCell ref="F23:G23"/>
    <mergeCell ref="D10:G10"/>
    <mergeCell ref="C6:D6"/>
    <mergeCell ref="E6:F6"/>
    <mergeCell ref="A2:G2"/>
    <mergeCell ref="A3:G3"/>
    <mergeCell ref="A4:G4"/>
    <mergeCell ref="A5:G5"/>
    <mergeCell ref="A34:G34"/>
    <mergeCell ref="A35:G35"/>
    <mergeCell ref="A28:G28"/>
    <mergeCell ref="A29:G29"/>
    <mergeCell ref="A30:G30"/>
    <mergeCell ref="A31:G31"/>
    <mergeCell ref="A32:G32"/>
    <mergeCell ref="A33:G33"/>
  </mergeCells>
  <phoneticPr fontId="0" type="noConversion"/>
  <conditionalFormatting sqref="B10">
    <cfRule type="cellIs" dxfId="11" priority="8" stopIfTrue="1" operator="equal">
      <formula>$G$1</formula>
    </cfRule>
  </conditionalFormatting>
  <conditionalFormatting sqref="B13:B21">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21">
    <cfRule type="expression" priority="12" stopIfTrue="1">
      <formula>$A13</formula>
    </cfRule>
  </conditionalFormatting>
  <conditionalFormatting sqref="D10:G10">
    <cfRule type="cellIs" dxfId="8" priority="24" stopIfTrue="1" operator="equal">
      <formula>$E$1</formula>
    </cfRule>
  </conditionalFormatting>
  <conditionalFormatting sqref="F13:F21">
    <cfRule type="cellIs" dxfId="7" priority="11" stopIfTrue="1" operator="equal">
      <formula>""</formula>
    </cfRule>
  </conditionalFormatting>
  <conditionalFormatting sqref="F22">
    <cfRule type="expression" dxfId="6" priority="1" stopIfTrue="1">
      <formula>IF($J22="Empate",IF(H22=1,TRUE(),FALSE()),FALSE())</formula>
    </cfRule>
    <cfRule type="expression" dxfId="5" priority="2" stopIfTrue="1">
      <formula>IF(H22="&gt;",FALSE(),IF(H22&gt;0,TRUE(),FALSE()))</formula>
    </cfRule>
    <cfRule type="expression" dxfId="4" priority="3" stopIfTrue="1">
      <formula>IF(H22="&gt;",TRUE(),FALSE())</formula>
    </cfRule>
  </conditionalFormatting>
  <conditionalFormatting sqref="F23">
    <cfRule type="expression" dxfId="3" priority="4" stopIfTrue="1">
      <formula>IF($J22="OK",IF(H22=1,TRUE(),FALSE()),FALSE())</formula>
    </cfRule>
    <cfRule type="expression" dxfId="2" priority="5" stopIfTrue="1">
      <formula>IF($J22="Empate",IF(H22=1,TRUE(),FALSE()),FALSE())</formula>
    </cfRule>
    <cfRule type="expression" dxfId="1" priority="6" stopIfTrue="1">
      <formula>IF($J22="Empate",IF(H22=2,TRUE(),FALSE()),FALSE())</formula>
    </cfRule>
  </conditionalFormatting>
  <conditionalFormatting sqref="G13:G21">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51</v>
      </c>
      <c r="E1" s="4"/>
      <c r="F1" s="4"/>
      <c r="G1" s="4"/>
    </row>
    <row r="2" spans="1:7" x14ac:dyDescent="0.2">
      <c r="A2" s="16" t="s">
        <v>10</v>
      </c>
      <c r="B2" s="59" t="s">
        <v>61</v>
      </c>
      <c r="E2" s="4"/>
      <c r="F2" s="4"/>
      <c r="G2" s="4"/>
    </row>
    <row r="3" spans="1:7" x14ac:dyDescent="0.2">
      <c r="A3" s="16" t="s">
        <v>11</v>
      </c>
      <c r="B3" s="59" t="s">
        <v>62</v>
      </c>
      <c r="C3" s="5"/>
      <c r="E3" s="53"/>
      <c r="F3" s="4"/>
      <c r="G3" s="4"/>
    </row>
    <row r="4" spans="1:7" x14ac:dyDescent="0.2">
      <c r="A4" s="16" t="s">
        <v>12</v>
      </c>
      <c r="B4" s="59" t="s">
        <v>64</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596580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48</v>
      </c>
      <c r="E23" s="4"/>
      <c r="F23" s="4"/>
      <c r="G23" s="52"/>
    </row>
    <row r="24" spans="1:256" ht="38.25" x14ac:dyDescent="0.2">
      <c r="A24" s="20" t="s">
        <v>16</v>
      </c>
      <c r="B24" s="21" t="s">
        <v>49</v>
      </c>
      <c r="E24" s="4"/>
      <c r="F24" s="4"/>
      <c r="G24" s="52"/>
    </row>
    <row r="25" spans="1:256" ht="38.25" x14ac:dyDescent="0.2">
      <c r="A25" s="20" t="s">
        <v>17</v>
      </c>
      <c r="B25" s="60" t="s">
        <v>63</v>
      </c>
      <c r="C25" s="9"/>
      <c r="E25" s="4"/>
      <c r="F25" s="4"/>
      <c r="G25" s="52"/>
    </row>
    <row r="26" spans="1:256" ht="25.5" x14ac:dyDescent="0.2">
      <c r="A26" s="20" t="s">
        <v>18</v>
      </c>
      <c r="B26" s="21" t="s">
        <v>28</v>
      </c>
      <c r="E26" s="4"/>
      <c r="F26" s="4"/>
      <c r="G26" s="52"/>
    </row>
    <row r="27" spans="1:256" x14ac:dyDescent="0.2">
      <c r="A27" s="20" t="s">
        <v>32</v>
      </c>
      <c r="B27" s="61" t="s">
        <v>50</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2023-09-11T15:01:38Z</cp:lastPrinted>
  <dcterms:created xsi:type="dcterms:W3CDTF">2006-04-18T17:38:46Z</dcterms:created>
  <dcterms:modified xsi:type="dcterms:W3CDTF">2023-09-18T19:24:44Z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