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2" yWindow="-122" windowWidth="26300" windowHeight="14889"/>
  </bookViews>
  <sheets>
    <sheet name="Quadro de Preços" sheetId="1" r:id="rId1"/>
    <sheet name="Dados" sheetId="2" r:id="rId2"/>
  </sheets>
  <definedNames>
    <definedName name="_xlnm._FilterDatabase" localSheetId="0" hidden="1">'Quadro de Preços'!$A$13:$G$24</definedName>
    <definedName name="_Hlk124412351" localSheetId="1">Dados!$B$20</definedName>
    <definedName name="_xlnm.Print_Titles" localSheetId="0">'Quadro de Preços'!$1:$14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 l="1"/>
  <c r="G17" i="1"/>
  <c r="G15" i="1" l="1"/>
  <c r="F19" i="1" s="1"/>
  <c r="A5" i="1" l="1"/>
  <c r="A4" i="1"/>
  <c r="A3" i="1"/>
  <c r="E8" i="1" l="1"/>
  <c r="A6" i="1"/>
  <c r="A23" i="1"/>
  <c r="A24" i="1"/>
  <c r="A22" i="1"/>
  <c r="A21" i="1"/>
  <c r="A8" i="1"/>
  <c r="A7" i="1"/>
</calcChain>
</file>

<file path=xl/sharedStrings.xml><?xml version="1.0" encoding="utf-8"?>
<sst xmlns="http://schemas.openxmlformats.org/spreadsheetml/2006/main" count="58" uniqueCount="52">
  <si>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</si>
  <si>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</si>
  <si>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</si>
  <si>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</si>
  <si>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</si>
  <si>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</si>
  <si>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</si>
  <si>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</si>
  <si>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</si>
  <si>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</si>
  <si>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</si>
  <si>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</si>
  <si>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</si>
  <si>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</si>
  <si>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</si>
  <si>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</si>
  <si>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</si>
  <si>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</si>
  <si>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</si>
  <si>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</si>
  <si>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</si>
  <si>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</si>
  <si>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</si>
  <si>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</si>
  <si>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</si>
  <si>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</si>
  <si>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</si>
  <si>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</si>
  <si>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</si>
  <si>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</si>
  <si>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</si>
  <si>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</si>
  <si>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</si>
  <si>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</si>
  <si>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</si>
  <si>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Item</t>
  </si>
  <si>
    <t>Prazo do Registro de Preços: 12 meses</t>
  </si>
  <si>
    <t>Valor Total:</t>
  </si>
  <si>
    <t xml:space="preserve">MENOR PREÇO </t>
  </si>
  <si>
    <t>Homologação: __/__/2025</t>
  </si>
  <si>
    <t>Previsão Publicação: __/__/2025</t>
  </si>
  <si>
    <t>IAPS</t>
  </si>
  <si>
    <t>IMPRESSORA MULTIFUNCIONAL TANQUE DE TINTA 3 EM 1 COMPACTA QUE IMPRIME, COPIA E DIGITALIZA COM BAIXO CUSTO DE IMPRESSÃO COM ALTO RENDIMENTO. COM SISTEMA 100% SEM CARTUCHOS, IMPRIME ATÉ 7.500 PÁGINAS EM PRETO OU 6.000 PÁGINAS COLORIDAS. COM TECNOLOGIA QUE ASSEGURE IMPRESSÕES SEM AQUECIMENTO COM MAIOR RESOLUÇÃO EM TEXTOS E MAIS QUALIDADE, POSSUA IMPRESSÃO AUTOMÁTICA FRENTE E VERSO, ALIMENTADOR AUTOMÁTICO DE FOLHAS E CONECTIVIDADE AVANÇADA, COM WI-FI, WI-FI DIRECT 2 QUE PERMITE A CONFIGURAÇÃO E OPERAÇÃO DA IMPRESSORA A PARTIR DE DISPOSITIVOS MÓVEIS ATRAVÉS DE APLICATIVO PRÓPRIO. A CONEXÃO ETHERNET PERMITE A UTILIZAÇÃO EM AMBIENTES DE REDE. COM AS CONFIGURAÇÕES TÉCNICAS CONSTANTES DO ANEXO 1, DESTE TR.</t>
  </si>
  <si>
    <t>IMPRESSORA MULTIFUNCIONAL A LASER COM IMPRESSÃO DUPLEX, UTILIZANDO A FRENTE E O VERSO DA FOLHA AUTOMATICAMENTE, COM RESOLUÇÃO MÁXIMA DE 1200 X 1200 DPI E BANDEJA PARA PAPEL DE ATÉ 230G/M2, QUE TRABALHECOM TONER DE ALTO RENDIMENTO, COM SCANNER DE ALTO DESEMPENHO E QUALIDADE. COM ALIMENTADOR AUTOMÁTICO PARA 70 FOLHAS E DUPLEX DE PASSAGEM ÚNICA, COM RESOLUÇÃO DE ESCANEAMENTO DE ATÉ 1200 X 1200 DPI,CAPAZ DE FACILMENTE TRANSFORMAR O TEXTO ESCANEADO EM QRQUIVO OCR EDITÁVEL. DEVE INCLUIR TONER INICIAL OM RENDIMENTO PARA ATÉ 18.000 PÁGINAS. DEVE POSSUIR USB HOST, ONDE DEVA SER POSSÍVEL IMPRIMIR E DIGITALIZAR PARA UM DISPOSITIVO USB (PEN DRIVE) OU LEITOR DE CARTÃO RFID (EXTERNO). COM AS CONFIGURAÇÕES TÉCNICAS CONSTANTES DO ANEXO 2, DESTE TR.</t>
  </si>
  <si>
    <t>LAPTOP OU NOTEBOOK, COM PROCESSADOR INTEL I5-123SU DE 12ª GERAÇÃO, NÚCLEOS DE EFICIÊNCIA DE ATÉ 3,30 GHZDE DESEMPENHO DE ATÉ 4,40 GHZ (OU SIMILAR). COM SISTEMA OPERACIONAL WINDOWS 11, PLACA DE VIDEO GRÁFICAINTEL XE INTEGRADA (OU SIMILAR), MEMÓRIA DE 16 GB DDR4- 3200 MHZ, SENDO 8GB SODIMM + 8 GB SOLDADO E DEMAIS CONFIGURAÇÕES EM ANEXO 3.</t>
  </si>
  <si>
    <t>O pagamento do objeto de que trata a DISPENSA ELETRÔNICA 045/2025, e consequente contrato serão efetuados pela Tesouraria do IAPS nos termos do Art. 7 da Instrução Normativa SEGES/ME nº 77, de 2022.</t>
  </si>
  <si>
    <t>102101.041220036 1.049 - 4490.52.00-180200000000</t>
  </si>
  <si>
    <t>DISPENSA ELETRÔNICA Nº 045/2025</t>
  </si>
  <si>
    <t>PROCESSO ADMINISTRATIVO N° 1699/2025 de 08/04/2025</t>
  </si>
  <si>
    <t>AQUISIÇÃO DE EQUIPAMENTOS DE INFORMÁTICA PARA O IAPS</t>
  </si>
  <si>
    <t>PERÍODO DE PROPOSTAS: de 19/05/2025 até 23/05/2025 às 08:00hs</t>
  </si>
  <si>
    <t>PERÍODO DE LANCES: 23/05/2025 as 08:00 hs até 23/05/2025 as 14:00 hs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</si>
</sst>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7"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4">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4" fontId="7" fillId="0" borderId="0" xfId="0" applyNumberFormat="1" applyFont="1" applyAlignment="1" applyProtection="1">
      <alignment vertical="center" wrapText="1"/>
      <protection hidden="1"/>
    </xf>
    <xf numFmtId="0" fontId="7" fillId="0" borderId="0" xfId="0" applyFont="1" applyAlignment="1" applyProtection="1">
      <alignment vertical="center" wrapText="1"/>
      <protection hidden="1"/>
    </xf>
    <xf numFmtId="49" fontId="0" fillId="0" borderId="0" xfId="0" applyNumberFormat="1"/>
    <xf numFmtId="170" fontId="5" fillId="0" borderId="0" xfId="0" applyNumberFormat="1" applyFont="1" applyAlignment="1" applyProtection="1">
      <alignment vertical="center"/>
      <protection hidden="1"/>
    </xf>
    <xf numFmtId="170" fontId="2" fillId="0" borderId="0" xfId="2" applyNumberFormat="1" applyFont="1" applyBorder="1" applyAlignment="1" applyProtection="1">
      <alignment horizontal="center" vertical="center" wrapText="1"/>
      <protection hidden="1"/>
    </xf>
    <xf numFmtId="169" fontId="2" fillId="0" borderId="0" xfId="0" applyNumberFormat="1" applyFont="1" applyAlignment="1" applyProtection="1">
      <alignment horizontal="center" vertical="center" wrapText="1"/>
      <protection hidden="1"/>
    </xf>
    <xf numFmtId="169"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8" fillId="7" borderId="2" xfId="0" applyFont="1" applyFill="1" applyBorder="1" applyAlignment="1" applyProtection="1">
      <alignment horizontal="center" vertical="center" wrapText="1"/>
      <protection hidden="1"/>
    </xf>
    <xf numFmtId="0" fontId="11" fillId="0" borderId="2" xfId="0" applyFont="1" applyBorder="1" applyAlignment="1">
      <alignment horizontal="center" vertical="center" wrapText="1"/>
    </xf>
    <xf numFmtId="169" fontId="8" fillId="0" borderId="2" xfId="2" applyNumberFormat="1" applyFont="1" applyFill="1" applyBorder="1" applyAlignment="1" applyProtection="1">
      <alignment horizontal="center" vertical="center" wrapText="1"/>
      <protection hidden="1"/>
    </xf>
    <xf numFmtId="168"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3" fillId="0" borderId="0" xfId="0" applyNumberFormat="1" applyFont="1" applyAlignment="1" applyProtection="1">
      <alignment vertical="center" wrapText="1"/>
      <protection hidden="1"/>
    </xf>
    <xf numFmtId="49" fontId="12" fillId="0" borderId="0" xfId="0" applyNumberFormat="1" applyFont="1" applyAlignment="1" applyProtection="1">
      <alignment horizontal="left" vertical="center" wrapText="1"/>
      <protection hidden="1"/>
    </xf>
    <xf numFmtId="49" fontId="14" fillId="0" borderId="0" xfId="0" applyNumberFormat="1" applyFont="1" applyAlignment="1" applyProtection="1">
      <alignment vertical="center" wrapText="1"/>
      <protection hidden="1"/>
    </xf>
    <xf numFmtId="169" fontId="8" fillId="7" borderId="2" xfId="0" applyNumberFormat="1" applyFont="1" applyFill="1" applyBorder="1" applyAlignment="1" applyProtection="1">
      <alignment horizontal="center" vertical="center" wrapText="1"/>
      <protection hidden="1"/>
    </xf>
    <xf numFmtId="169"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7"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7" fillId="0" borderId="2" xfId="0" applyNumberFormat="1" applyFont="1" applyBorder="1" applyAlignment="1" applyProtection="1">
      <alignment horizontal="center" vertical="center" wrapText="1"/>
      <protection hidden="1"/>
    </xf>
    <xf numFmtId="0" fontId="8" fillId="0" borderId="0" xfId="0" applyFont="1" applyAlignment="1" applyProtection="1">
      <alignment vertical="center"/>
      <protection hidden="1"/>
    </xf>
    <xf numFmtId="0" fontId="15" fillId="0" borderId="0" xfId="0" applyFont="1" applyAlignment="1">
      <alignment horizontal="justify"/>
    </xf>
    <xf numFmtId="0" fontId="16" fillId="0" borderId="0" xfId="0" applyFont="1" applyAlignment="1">
      <alignment horizontal="justify"/>
    </xf>
    <xf numFmtId="0" fontId="0" fillId="0" borderId="0" xfId="0" applyAlignment="1">
      <alignment horizontal="left" vertical="center" wrapText="1"/>
    </xf>
    <xf numFmtId="0" fontId="0" fillId="8" borderId="4"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169" fontId="8" fillId="0" borderId="2" xfId="0" applyNumberFormat="1" applyFont="1" applyBorder="1" applyAlignment="1" applyProtection="1">
      <alignment horizontal="center" vertical="center"/>
      <protection locked="0"/>
    </xf>
    <xf numFmtId="0" fontId="8" fillId="0" borderId="3" xfId="0" applyFont="1" applyBorder="1" applyAlignment="1" applyProtection="1">
      <alignment horizontal="left"/>
      <protection locked="0"/>
    </xf>
    <xf numFmtId="0" fontId="15" fillId="0" borderId="0" xfId="0" applyFont="1" applyAlignment="1">
      <alignment horizontal="justify" vertical="center"/>
    </xf>
    <xf numFmtId="168" fontId="11" fillId="0" borderId="2" xfId="0" applyNumberFormat="1" applyFont="1" applyBorder="1" applyAlignment="1">
      <alignment horizontal="center" vertical="center" wrapText="1"/>
    </xf>
    <xf numFmtId="0" fontId="0" fillId="0" borderId="0" xfId="0" applyAlignment="1">
      <alignment vertical="center" wrapText="1"/>
    </xf>
    <xf numFmtId="0" fontId="11" fillId="0" borderId="2" xfId="0" applyFont="1" applyBorder="1" applyAlignment="1">
      <alignment horizontal="justify" vertical="center" wrapText="1"/>
    </xf>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0" fontId="8" fillId="0" borderId="3" xfId="0" applyFont="1" applyBorder="1" applyAlignment="1" applyProtection="1">
      <alignment horizontal="left"/>
      <protection locked="0"/>
    </xf>
    <xf numFmtId="0" fontId="8" fillId="0" borderId="5" xfId="0" applyFont="1" applyBorder="1" applyAlignment="1" applyProtection="1">
      <alignment horizontal="left"/>
      <protection locked="0"/>
    </xf>
    <xf numFmtId="169" fontId="9" fillId="3" borderId="6" xfId="0" applyNumberFormat="1" applyFont="1" applyFill="1" applyBorder="1" applyAlignment="1" applyProtection="1">
      <alignment horizontal="left" vertical="center" wrapText="1"/>
      <protection hidden="1"/>
    </xf>
    <xf numFmtId="169" fontId="9"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8" fillId="0" borderId="10" xfId="0" applyFont="1" applyBorder="1" applyAlignment="1" applyProtection="1">
      <alignment horizontal="left"/>
      <protection locked="0"/>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3</xdr:col>
      <xdr:colOff>165893</xdr:colOff>
      <xdr:row>0</xdr:row>
      <xdr:rowOff>695325</xdr:rowOff>
    </xdr:to>
    <xdr:sp macro="" textlink="">
      <xdr:nvSpPr>
        <xdr:cNvPr id="1025" name="Text Box 1">
          <a:extLst>
            <a:ext uri="{FF2B5EF4-FFF2-40B4-BE49-F238E27FC236}">
              <a16:creationId xmlns:a16="http://schemas.microsoft.com/office/drawing/2014/main" xmlns="" id="{68155DDB-549D-9D62-4A28-108AB08CD27C}"/>
            </a:ext>
          </a:extLst>
        </xdr:cNvPr>
        <xdr:cNvSpPr txBox="1">
          <a:spLocks noChangeArrowheads="1"/>
        </xdr:cNvSpPr>
      </xdr:nvSpPr>
      <xdr:spPr bwMode="auto">
        <a:xfrm>
          <a:off x="785239" y="0"/>
          <a:ext cx="4151725"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a16="http://schemas.microsoft.com/office/drawing/2014/main" xmlns=""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09039"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103130</xdr:colOff>
      <xdr:row>0</xdr:row>
      <xdr:rowOff>137366</xdr:rowOff>
    </xdr:from>
    <xdr:to>
      <xdr:col>6</xdr:col>
      <xdr:colOff>554428</xdr:colOff>
      <xdr:row>2</xdr:row>
      <xdr:rowOff>106944</xdr:rowOff>
    </xdr:to>
    <xdr:grpSp>
      <xdr:nvGrpSpPr>
        <xdr:cNvPr id="1124" name="Group 60">
          <a:extLst>
            <a:ext uri="{FF2B5EF4-FFF2-40B4-BE49-F238E27FC236}">
              <a16:creationId xmlns:a16="http://schemas.microsoft.com/office/drawing/2014/main" xmlns="" id="{B3250165-B7DA-A416-B297-214AB9B32317}"/>
            </a:ext>
          </a:extLst>
        </xdr:cNvPr>
        <xdr:cNvGrpSpPr>
          <a:grpSpLocks/>
        </xdr:cNvGrpSpPr>
      </xdr:nvGrpSpPr>
      <xdr:grpSpPr bwMode="auto">
        <a:xfrm>
          <a:off x="5424965" y="137366"/>
          <a:ext cx="1844795" cy="858763"/>
          <a:chOff x="507" y="6"/>
          <a:chExt cx="188" cy="90"/>
        </a:xfrm>
      </xdr:grpSpPr>
      <xdr:sp macro="" textlink="">
        <xdr:nvSpPr>
          <xdr:cNvPr id="1085" name="Caixa de texto 2">
            <a:extLst>
              <a:ext uri="{FF2B5EF4-FFF2-40B4-BE49-F238E27FC236}">
                <a16:creationId xmlns:a16="http://schemas.microsoft.com/office/drawing/2014/main" xmlns="" id="{379FDE05-02FF-14A8-6A1F-A26DA30A5DEA}"/>
              </a:ext>
            </a:extLst>
          </xdr:cNvPr>
          <xdr:cNvSpPr txBox="1">
            <a:spLocks noChangeArrowheads="1"/>
          </xdr:cNvSpPr>
        </xdr:nvSpPr>
        <xdr:spPr bwMode="auto">
          <a:xfrm>
            <a:off x="507" y="6"/>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xmlns="" id="{C5423774-8999-86F3-FB25-3E1A6B78B5D0}"/>
              </a:ext>
            </a:extLst>
          </xdr:cNvPr>
          <xdr:cNvSpPr txBox="1">
            <a:spLocks noChangeArrowheads="1"/>
          </xdr:cNvSpPr>
        </xdr:nvSpPr>
        <xdr:spPr bwMode="auto">
          <a:xfrm>
            <a:off x="557" y="1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1699/2025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K35"/>
  <sheetViews>
    <sheetView tabSelected="1" zoomScale="130" zoomScaleNormal="130" zoomScaleSheetLayoutView="100" workbookViewId="0">
      <selection activeCell="I6" sqref="I6"/>
    </sheetView>
  </sheetViews>
  <sheetFormatPr defaultColWidth="9.125" defaultRowHeight="12.9" x14ac:dyDescent="0.2"/>
  <cols>
    <col min="1" max="1" width="4.625" style="1" customWidth="1"/>
    <col min="2" max="2" width="56.25" style="2" customWidth="1"/>
    <col min="3" max="3" width="8.25" style="1" customWidth="1"/>
    <col min="4" max="4" width="8" style="1" customWidth="1"/>
    <col min="5" max="6" width="10.125" style="12" customWidth="1"/>
    <col min="7" max="7" width="10.125" style="11" customWidth="1"/>
    <col min="8" max="8" width="11.875" style="35" customWidth="1"/>
    <col min="9" max="9" width="11.625" style="2" customWidth="1"/>
    <col min="10" max="15" width="9.125" style="2"/>
    <col min="16" max="16" width="10" style="2" bestFit="1" customWidth="1"/>
    <col min="17" max="16384" width="9.125" style="2"/>
  </cols>
  <sheetData>
    <row r="1" spans="1:11" ht="57.1" customHeight="1" x14ac:dyDescent="0.2">
      <c r="H1" s="34"/>
    </row>
    <row r="2" spans="1:11" x14ac:dyDescent="0.2">
      <c r="A2" s="64" t="s">
        <v>18</v>
      </c>
      <c r="B2" s="64"/>
      <c r="C2" s="64"/>
      <c r="D2" s="64"/>
      <c r="E2" s="64"/>
      <c r="F2" s="64"/>
      <c r="G2" s="64"/>
    </row>
    <row r="3" spans="1:11" x14ac:dyDescent="0.2">
      <c r="A3" s="64" t="str">
        <f>UPPER(Dados!B1)</f>
        <v>DISPENSA ELETRÔNICA Nº 045/2025</v>
      </c>
      <c r="B3" s="64"/>
      <c r="C3" s="64"/>
      <c r="D3" s="64"/>
      <c r="E3" s="64"/>
      <c r="F3" s="64"/>
      <c r="G3" s="64"/>
    </row>
    <row r="4" spans="1:11" x14ac:dyDescent="0.2">
      <c r="A4" s="62" t="str">
        <f>Dados!B4</f>
        <v>PERÍODO DE PROPOSTAS: de 19/05/2025 até 23/05/2025 às 08:00hs</v>
      </c>
      <c r="B4" s="62"/>
      <c r="C4" s="62"/>
      <c r="D4" s="62"/>
      <c r="E4" s="62"/>
      <c r="F4" s="62"/>
      <c r="G4" s="62"/>
    </row>
    <row r="5" spans="1:11" x14ac:dyDescent="0.2">
      <c r="A5" s="62" t="str">
        <f>Dados!B5</f>
        <v>PERÍODO DE LANCES: 23/05/2025 as 08:00 hs até 23/05/2025 as 14:00 hs</v>
      </c>
      <c r="B5" s="62"/>
      <c r="C5" s="62"/>
      <c r="D5" s="62"/>
      <c r="E5" s="62"/>
      <c r="F5" s="62"/>
      <c r="G5" s="62"/>
    </row>
    <row r="6" spans="1:11" ht="12.25" customHeight="1" x14ac:dyDescent="0.2">
      <c r="A6" s="65" t="str">
        <f>Dados!B3</f>
        <v>AQUISIÇÃO DE EQUIPAMENTOS DE INFORMÁTICA PARA O IAPS</v>
      </c>
      <c r="B6" s="65"/>
      <c r="C6" s="65"/>
      <c r="D6" s="65"/>
      <c r="E6" s="65"/>
      <c r="F6" s="65"/>
      <c r="G6" s="65"/>
    </row>
    <row r="7" spans="1:11" x14ac:dyDescent="0.2">
      <c r="A7" s="64" t="str">
        <f>Dados!B2</f>
        <v>PROCESSO ADMINISTRATIVO N° 1699/2025 de 08/04/2025</v>
      </c>
      <c r="B7" s="64"/>
      <c r="C7" s="64"/>
      <c r="D7" s="64"/>
      <c r="E7" s="64"/>
      <c r="F7" s="64"/>
      <c r="G7" s="64"/>
    </row>
    <row r="8" spans="1:11" x14ac:dyDescent="0.2">
      <c r="A8" s="47" t="str">
        <f>Dados!B8</f>
        <v xml:space="preserve">MENOR PREÇO </v>
      </c>
      <c r="B8" s="47"/>
      <c r="C8" s="62" t="s">
        <v>27</v>
      </c>
      <c r="D8" s="62"/>
      <c r="E8" s="63">
        <f>Dados!B9</f>
        <v>13032.77</v>
      </c>
      <c r="F8" s="63"/>
      <c r="G8" s="47"/>
    </row>
    <row r="9" spans="1:11" ht="2.25" customHeight="1" x14ac:dyDescent="0.2">
      <c r="A9" s="6"/>
      <c r="B9" s="6"/>
      <c r="C9" s="6"/>
      <c r="D9" s="6"/>
      <c r="E9" s="13"/>
      <c r="F9" s="13"/>
      <c r="G9" s="10"/>
    </row>
    <row r="10" spans="1:11" s="8" customFormat="1" ht="12.25" customHeight="1" x14ac:dyDescent="0.2">
      <c r="A10" s="14" t="s">
        <v>0</v>
      </c>
      <c r="B10" s="67"/>
      <c r="C10" s="67"/>
      <c r="D10" s="67"/>
      <c r="E10" s="67"/>
      <c r="F10" s="67"/>
      <c r="G10" s="67"/>
      <c r="H10" s="36"/>
    </row>
    <row r="11" spans="1:11" s="8" customFormat="1" ht="12.25" customHeight="1" x14ac:dyDescent="0.2">
      <c r="A11" s="14" t="s">
        <v>1</v>
      </c>
      <c r="B11" s="68"/>
      <c r="C11" s="68"/>
      <c r="D11" s="68"/>
      <c r="E11" s="68"/>
      <c r="F11" s="68"/>
      <c r="G11" s="68"/>
      <c r="H11" s="36"/>
    </row>
    <row r="12" spans="1:11" s="8" customFormat="1" ht="12.25" customHeight="1" x14ac:dyDescent="0.2">
      <c r="A12" s="14" t="s">
        <v>2</v>
      </c>
      <c r="B12" s="57"/>
      <c r="C12" s="24" t="s">
        <v>7</v>
      </c>
      <c r="D12" s="73"/>
      <c r="E12" s="73"/>
      <c r="F12" s="73"/>
      <c r="G12" s="73"/>
      <c r="H12" s="36"/>
    </row>
    <row r="13" spans="1:11" ht="4.75" customHeight="1" x14ac:dyDescent="0.2">
      <c r="A13" s="3"/>
      <c r="B13" s="26"/>
      <c r="C13" s="26"/>
      <c r="D13" s="26"/>
      <c r="E13" s="45"/>
      <c r="F13" s="27"/>
      <c r="G13" s="28"/>
    </row>
    <row r="14" spans="1:11" s="8" customFormat="1" ht="21.75" x14ac:dyDescent="0.2">
      <c r="A14" s="29" t="s">
        <v>35</v>
      </c>
      <c r="B14" s="29" t="s">
        <v>3</v>
      </c>
      <c r="C14" s="29" t="s">
        <v>4</v>
      </c>
      <c r="D14" s="29" t="s">
        <v>5</v>
      </c>
      <c r="E14" s="41" t="s">
        <v>24</v>
      </c>
      <c r="F14" s="41" t="s">
        <v>25</v>
      </c>
      <c r="G14" s="29" t="s">
        <v>6</v>
      </c>
      <c r="H14" s="36"/>
    </row>
    <row r="15" spans="1:11" s="8" customFormat="1" ht="130.44999999999999" x14ac:dyDescent="0.2">
      <c r="A15" s="59">
        <v>1</v>
      </c>
      <c r="B15" s="61" t="s">
        <v>42</v>
      </c>
      <c r="C15" s="30" t="s">
        <v>4</v>
      </c>
      <c r="D15" s="44">
        <v>1</v>
      </c>
      <c r="E15" s="46">
        <v>2423.0300000000002</v>
      </c>
      <c r="F15" s="56"/>
      <c r="G15" s="31" t="str">
        <f>IF(F15="","",IF(ISTEXT(F15),"NC",F15*D15))</f>
        <v/>
      </c>
      <c r="H15" s="36"/>
      <c r="K15" s="7"/>
    </row>
    <row r="16" spans="1:11" s="8" customFormat="1" ht="141.30000000000001" x14ac:dyDescent="0.2">
      <c r="A16" s="59">
        <v>2</v>
      </c>
      <c r="B16" s="61" t="s">
        <v>43</v>
      </c>
      <c r="C16" s="30" t="s">
        <v>4</v>
      </c>
      <c r="D16" s="44">
        <v>1</v>
      </c>
      <c r="E16" s="46">
        <v>3278.08</v>
      </c>
      <c r="F16" s="56"/>
      <c r="G16" s="31" t="str">
        <f t="shared" ref="G16:G17" si="0">IF(F16="","",IF(ISTEXT(F16),"NC",F16*D16))</f>
        <v/>
      </c>
      <c r="H16" s="36"/>
      <c r="K16" s="7"/>
    </row>
    <row r="17" spans="1:11" s="8" customFormat="1" ht="65.25" x14ac:dyDescent="0.2">
      <c r="A17" s="59">
        <v>3</v>
      </c>
      <c r="B17" s="61" t="s">
        <v>44</v>
      </c>
      <c r="C17" s="30" t="s">
        <v>4</v>
      </c>
      <c r="D17" s="44">
        <v>2</v>
      </c>
      <c r="E17" s="46">
        <v>3665.83</v>
      </c>
      <c r="F17" s="56"/>
      <c r="G17" s="31" t="str">
        <f t="shared" si="0"/>
        <v/>
      </c>
      <c r="H17" s="36"/>
      <c r="K17" s="7"/>
    </row>
    <row r="18" spans="1:11" s="25" customFormat="1" ht="8.85" x14ac:dyDescent="0.2">
      <c r="A18" s="32"/>
      <c r="E18" s="42"/>
      <c r="F18" s="69" t="s">
        <v>37</v>
      </c>
      <c r="G18" s="70"/>
      <c r="H18" s="37"/>
    </row>
    <row r="19" spans="1:11" ht="14.3" customHeight="1" x14ac:dyDescent="0.2">
      <c r="F19" s="71">
        <f>SUM(G15:G17)</f>
        <v>0</v>
      </c>
      <c r="G19" s="72"/>
      <c r="H19" s="38"/>
    </row>
    <row r="20" spans="1:11" ht="10.9" customHeight="1" x14ac:dyDescent="0.2">
      <c r="G20" s="12"/>
      <c r="H20" s="38"/>
    </row>
    <row r="21" spans="1:11" s="33" customFormat="1" ht="8.85" x14ac:dyDescent="0.2">
      <c r="A21" s="66" t="str">
        <f>" - "&amp;Dados!B20</f>
        <v xml:space="preserve"> - A execução do objeto da presente licitação será realizada junto a Secretaria obedecendo, na íntegra, ao detalhamento do termo de referência (ANEXO II).</v>
      </c>
      <c r="B21" s="66"/>
      <c r="C21" s="66"/>
      <c r="D21" s="66"/>
      <c r="E21" s="66"/>
      <c r="F21" s="66"/>
      <c r="G21" s="66"/>
      <c r="H21" s="39"/>
    </row>
    <row r="22" spans="1:11" s="33" customFormat="1" ht="8.85" x14ac:dyDescent="0.2">
      <c r="A22" s="66" t="str">
        <f>" - "&amp;Dados!B21</f>
        <v xml:space="preserve"> - A administração rejeitará, no todo ou em parte, o fornecimento executado em desacordo com os termos do Edital e seus anexos.</v>
      </c>
      <c r="B22" s="66"/>
      <c r="C22" s="66"/>
      <c r="D22" s="66"/>
      <c r="E22" s="66"/>
      <c r="F22" s="66"/>
      <c r="G22" s="66"/>
      <c r="H22" s="39"/>
    </row>
    <row r="23" spans="1:11" s="33" customFormat="1" ht="21.25" customHeight="1" x14ac:dyDescent="0.2">
      <c r="A23" s="66" t="str">
        <f>" - "&amp;Dados!B22</f>
        <v xml:space="preserve"> - O pagamento do objeto de que trata a DISPENSA ELETRÔNICA 045/2025, e consequente contrato serão efetuados pela Tesouraria do IAPS nos termos do Art. 7 da Instrução Normativa SEGES/ME nº 77, de 2022.</v>
      </c>
      <c r="B23" s="66"/>
      <c r="C23" s="66"/>
      <c r="D23" s="66"/>
      <c r="E23" s="66"/>
      <c r="F23" s="66"/>
      <c r="G23" s="66"/>
      <c r="H23" s="39"/>
    </row>
    <row r="24" spans="1:11" s="25" customFormat="1" ht="8.85" x14ac:dyDescent="0.2">
      <c r="A24" s="66" t="str">
        <f>" - "&amp;Dados!B23</f>
        <v xml:space="preserve"> - Proposta válida por 60 (sessenta) dias</v>
      </c>
      <c r="B24" s="66"/>
      <c r="C24" s="66"/>
      <c r="D24" s="66"/>
      <c r="E24" s="66"/>
      <c r="F24" s="66"/>
      <c r="G24" s="66"/>
      <c r="H24" s="37"/>
    </row>
    <row r="25" spans="1:11" x14ac:dyDescent="0.2">
      <c r="H25" s="40"/>
    </row>
    <row r="26" spans="1:11" x14ac:dyDescent="0.2">
      <c r="H26" s="40"/>
    </row>
    <row r="27" spans="1:11" x14ac:dyDescent="0.2">
      <c r="H27" s="40"/>
    </row>
    <row r="28" spans="1:11" x14ac:dyDescent="0.2">
      <c r="H28" s="40"/>
    </row>
    <row r="29" spans="1:11" x14ac:dyDescent="0.2">
      <c r="H29" s="40"/>
    </row>
    <row r="30" spans="1:11" x14ac:dyDescent="0.2">
      <c r="H30" s="40"/>
    </row>
    <row r="31" spans="1:11" ht="12.75" customHeight="1" x14ac:dyDescent="0.2">
      <c r="B31" s="1"/>
      <c r="G31" s="1"/>
    </row>
    <row r="32" spans="1:11" x14ac:dyDescent="0.2">
      <c r="B32" s="1"/>
      <c r="G32" s="1"/>
    </row>
    <row r="33" spans="2:7" x14ac:dyDescent="0.2">
      <c r="B33" s="1"/>
      <c r="G33" s="1"/>
    </row>
    <row r="34" spans="2:7" x14ac:dyDescent="0.2">
      <c r="B34" s="1"/>
      <c r="G34" s="1"/>
    </row>
    <row r="35" spans="2:7" x14ac:dyDescent="0.2">
      <c r="B35" s="1"/>
      <c r="G35" s="1"/>
    </row>
  </sheetData>
  <sheetProtection password="CE28" sheet="1" objects="1" scenarios="1"/>
  <autoFilter ref="A13:G24"/>
  <mergeCells count="17">
    <mergeCell ref="A21:G21"/>
    <mergeCell ref="A22:G22"/>
    <mergeCell ref="A23:G23"/>
    <mergeCell ref="B10:G10"/>
    <mergeCell ref="A24:G24"/>
    <mergeCell ref="B11:G11"/>
    <mergeCell ref="F18:G18"/>
    <mergeCell ref="F19:G19"/>
    <mergeCell ref="D12:G12"/>
    <mergeCell ref="C8:D8"/>
    <mergeCell ref="E8:F8"/>
    <mergeCell ref="A2:G2"/>
    <mergeCell ref="A3:G3"/>
    <mergeCell ref="A6:G6"/>
    <mergeCell ref="A7:G7"/>
    <mergeCell ref="A4:G4"/>
    <mergeCell ref="A5:G5"/>
  </mergeCells>
  <phoneticPr fontId="0" type="noConversion"/>
  <conditionalFormatting sqref="B12">
    <cfRule type="cellIs" dxfId="10" priority="9" stopIfTrue="1" operator="equal">
      <formula>$G$1</formula>
    </cfRule>
  </conditionalFormatting>
  <conditionalFormatting sqref="B10:G11">
    <cfRule type="cellIs" dxfId="9" priority="10" stopIfTrue="1" operator="equal">
      <formula>$J$1</formula>
    </cfRule>
  </conditionalFormatting>
  <conditionalFormatting sqref="D15:D17">
    <cfRule type="expression" priority="13" stopIfTrue="1">
      <formula>$A15</formula>
    </cfRule>
  </conditionalFormatting>
  <conditionalFormatting sqref="D12:G12">
    <cfRule type="cellIs" dxfId="8" priority="25" stopIfTrue="1" operator="equal">
      <formula>$E$1</formula>
    </cfRule>
  </conditionalFormatting>
  <conditionalFormatting sqref="F15:F17">
    <cfRule type="cellIs" dxfId="7" priority="12" stopIfTrue="1" operator="equal">
      <formula>""</formula>
    </cfRule>
  </conditionalFormatting>
  <conditionalFormatting sqref="F18">
    <cfRule type="expression" dxfId="6" priority="2" stopIfTrue="1">
      <formula>IF($J18="Empate",IF(H18=1,TRUE(),FALSE()),FALSE())</formula>
    </cfRule>
    <cfRule type="expression" dxfId="5" priority="3" stopIfTrue="1">
      <formula>IF(H18="&gt;",FALSE(),IF(H18&gt;0,TRUE(),FALSE()))</formula>
    </cfRule>
    <cfRule type="expression" dxfId="4" priority="4" stopIfTrue="1">
      <formula>IF(H18="&gt;",TRUE(),FALSE())</formula>
    </cfRule>
  </conditionalFormatting>
  <conditionalFormatting sqref="F19">
    <cfRule type="expression" dxfId="3" priority="5" stopIfTrue="1">
      <formula>IF($J18="OK",IF(H18=1,TRUE(),FALSE()),FALSE())</formula>
    </cfRule>
    <cfRule type="expression" dxfId="2" priority="6" stopIfTrue="1">
      <formula>IF($J18="Empate",IF(H18=1,TRUE(),FALSE()),FALSE())</formula>
    </cfRule>
    <cfRule type="expression" dxfId="1" priority="7" stopIfTrue="1">
      <formula>IF($J18="Empate",IF(H18=2,TRUE(),FALSE()),FALSE())</formula>
    </cfRule>
  </conditionalFormatting>
  <conditionalFormatting sqref="G15:G17">
    <cfRule type="expression" dxfId="0" priority="26" stopIfTrue="1">
      <formula>IF(ISTEXT(F15),FALSE(),IF(F15&gt;E15,TRUE(),FALSE()))</formula>
    </cfRule>
  </conditionalFormatting>
  <printOptions horizontalCentered="1"/>
  <pageMargins left="0.51181102362204722" right="0.31496062992125984" top="0.39370078740157483" bottom="1.0236220472440944" header="0.51181102362204722" footer="0.55118110236220474"/>
  <pageSetup paperSize="9" scale="90"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5"/>
  <sheetViews>
    <sheetView workbookViewId="0">
      <selection activeCell="B6" sqref="B6"/>
    </sheetView>
  </sheetViews>
  <sheetFormatPr defaultRowHeight="12.9" x14ac:dyDescent="0.2"/>
  <cols>
    <col min="1" max="1" width="15" customWidth="1"/>
    <col min="2" max="2" width="63.875" customWidth="1"/>
    <col min="3" max="3" width="43.75" customWidth="1"/>
    <col min="4" max="7" width="41.125" customWidth="1"/>
    <col min="8" max="8" width="14" customWidth="1"/>
    <col min="9" max="9" width="19.25" customWidth="1"/>
    <col min="10" max="13" width="14.625" customWidth="1"/>
    <col min="14" max="15" width="9.25" customWidth="1"/>
  </cols>
  <sheetData>
    <row r="1" spans="1:7" x14ac:dyDescent="0.2">
      <c r="A1" s="15" t="s">
        <v>8</v>
      </c>
      <c r="B1" s="53" t="s">
        <v>47</v>
      </c>
      <c r="E1" s="4"/>
      <c r="F1" s="4"/>
      <c r="G1" s="4"/>
    </row>
    <row r="2" spans="1:7" x14ac:dyDescent="0.2">
      <c r="A2" s="15" t="s">
        <v>9</v>
      </c>
      <c r="B2" s="53" t="s">
        <v>48</v>
      </c>
      <c r="E2" s="4"/>
      <c r="F2" s="4"/>
      <c r="G2" s="4"/>
    </row>
    <row r="3" spans="1:7" x14ac:dyDescent="0.2">
      <c r="A3" s="15" t="s">
        <v>10</v>
      </c>
      <c r="B3" s="53" t="s">
        <v>49</v>
      </c>
      <c r="C3" s="5"/>
      <c r="E3" s="49"/>
      <c r="F3" s="4"/>
      <c r="G3" s="4"/>
    </row>
    <row r="4" spans="1:7" x14ac:dyDescent="0.2">
      <c r="A4" s="15" t="s">
        <v>11</v>
      </c>
      <c r="B4" s="53" t="s">
        <v>50</v>
      </c>
      <c r="C4" s="5"/>
      <c r="E4" s="49"/>
      <c r="F4" s="4"/>
      <c r="G4" s="4"/>
    </row>
    <row r="5" spans="1:7" x14ac:dyDescent="0.2">
      <c r="A5" s="15"/>
      <c r="B5" s="53" t="s">
        <v>51</v>
      </c>
      <c r="C5" s="5"/>
      <c r="E5" s="49"/>
      <c r="F5" s="4"/>
      <c r="G5" s="4"/>
    </row>
    <row r="6" spans="1:7" x14ac:dyDescent="0.2">
      <c r="A6" s="15" t="s">
        <v>12</v>
      </c>
      <c r="B6" s="53" t="s">
        <v>39</v>
      </c>
      <c r="C6" s="5"/>
      <c r="E6" s="49"/>
      <c r="F6" s="4"/>
      <c r="G6" s="4"/>
    </row>
    <row r="7" spans="1:7" x14ac:dyDescent="0.2">
      <c r="A7" s="15" t="s">
        <v>28</v>
      </c>
      <c r="B7" s="54" t="s">
        <v>40</v>
      </c>
      <c r="C7" s="5"/>
      <c r="E7" s="49"/>
      <c r="F7" s="4"/>
      <c r="G7" s="4"/>
    </row>
    <row r="8" spans="1:7" x14ac:dyDescent="0.2">
      <c r="A8" s="15" t="s">
        <v>13</v>
      </c>
      <c r="B8" s="53" t="s">
        <v>38</v>
      </c>
      <c r="C8" s="5"/>
      <c r="E8" s="49"/>
      <c r="F8" s="4"/>
      <c r="G8" s="4"/>
    </row>
    <row r="9" spans="1:7" x14ac:dyDescent="0.2">
      <c r="A9" s="23" t="s">
        <v>22</v>
      </c>
      <c r="B9" s="43">
        <v>13032.77</v>
      </c>
      <c r="C9" s="5"/>
      <c r="E9" s="49"/>
      <c r="F9" s="4"/>
      <c r="G9" s="4"/>
    </row>
    <row r="10" spans="1:7" x14ac:dyDescent="0.2">
      <c r="A10" s="16" t="s">
        <v>0</v>
      </c>
      <c r="E10" s="4"/>
      <c r="F10" s="4"/>
      <c r="G10" s="4"/>
    </row>
    <row r="11" spans="1:7" x14ac:dyDescent="0.2">
      <c r="A11" s="17" t="s">
        <v>2</v>
      </c>
      <c r="E11" s="4"/>
      <c r="F11" s="4"/>
      <c r="G11" s="4"/>
    </row>
    <row r="12" spans="1:7" x14ac:dyDescent="0.2">
      <c r="A12" s="18" t="s">
        <v>7</v>
      </c>
      <c r="E12" s="4"/>
      <c r="F12" s="4"/>
      <c r="G12" s="4"/>
    </row>
    <row r="13" spans="1:7" x14ac:dyDescent="0.2">
      <c r="A13" s="17" t="s">
        <v>19</v>
      </c>
      <c r="E13" s="4"/>
      <c r="F13" s="4"/>
      <c r="G13" s="4"/>
    </row>
    <row r="14" spans="1:7" x14ac:dyDescent="0.2">
      <c r="A14" s="17" t="s">
        <v>23</v>
      </c>
      <c r="E14" s="4"/>
      <c r="F14" s="4"/>
      <c r="G14" s="4"/>
    </row>
    <row r="15" spans="1:7" x14ac:dyDescent="0.2">
      <c r="A15" s="51" t="s">
        <v>30</v>
      </c>
      <c r="E15" s="4"/>
      <c r="F15" s="4"/>
      <c r="G15" s="4"/>
    </row>
    <row r="16" spans="1:7" x14ac:dyDescent="0.2">
      <c r="A16" s="51" t="s">
        <v>31</v>
      </c>
      <c r="E16" s="4"/>
      <c r="F16" s="4"/>
      <c r="G16" s="4"/>
    </row>
    <row r="17" spans="1:256" x14ac:dyDescent="0.2">
      <c r="A17" s="51" t="s">
        <v>32</v>
      </c>
      <c r="B17" s="22"/>
      <c r="E17" s="22"/>
      <c r="F17" s="4"/>
      <c r="G17" s="4"/>
    </row>
    <row r="18" spans="1:256" s="21" customFormat="1" x14ac:dyDescent="0.2">
      <c r="A18" s="20" t="s">
        <v>20</v>
      </c>
      <c r="B18" s="22" t="s">
        <v>41</v>
      </c>
      <c r="C18" s="50"/>
      <c r="D18" s="50"/>
      <c r="E18" s="50"/>
      <c r="F18" s="52"/>
      <c r="G18" s="50"/>
      <c r="H18" s="22"/>
      <c r="I18" s="22"/>
      <c r="J18" s="22"/>
      <c r="K18" s="22"/>
      <c r="L18" s="22"/>
      <c r="M18" s="22"/>
    </row>
    <row r="19" spans="1:256" s="21" customFormat="1" x14ac:dyDescent="0.2">
      <c r="A19" s="20" t="s">
        <v>21</v>
      </c>
      <c r="B19" s="55" t="s">
        <v>46</v>
      </c>
      <c r="C19" s="22"/>
      <c r="D19" s="22"/>
      <c r="E19" s="22"/>
      <c r="F19" s="52"/>
      <c r="G19" s="52"/>
      <c r="H19" s="22"/>
      <c r="I19" s="22"/>
      <c r="J19" s="22"/>
      <c r="K19" s="22"/>
      <c r="L19" s="22"/>
      <c r="M19" s="22"/>
      <c r="IV19" s="22"/>
    </row>
    <row r="20" spans="1:256" ht="38.75" x14ac:dyDescent="0.2">
      <c r="A20" s="19" t="s">
        <v>14</v>
      </c>
      <c r="B20" s="60" t="s">
        <v>34</v>
      </c>
      <c r="D20" s="58"/>
      <c r="E20" s="4"/>
      <c r="F20" s="4"/>
      <c r="G20" s="48"/>
    </row>
    <row r="21" spans="1:256" ht="25.85" x14ac:dyDescent="0.2">
      <c r="A21" s="19" t="s">
        <v>15</v>
      </c>
      <c r="B21" s="60" t="s">
        <v>33</v>
      </c>
      <c r="D21" s="58"/>
      <c r="E21" s="4"/>
      <c r="F21" s="4"/>
      <c r="G21" s="48"/>
    </row>
    <row r="22" spans="1:256" ht="38.75" x14ac:dyDescent="0.2">
      <c r="A22" s="19" t="s">
        <v>16</v>
      </c>
      <c r="B22" s="55" t="s">
        <v>45</v>
      </c>
      <c r="C22" s="9"/>
      <c r="E22" s="4"/>
      <c r="F22" s="4"/>
      <c r="G22" s="48"/>
    </row>
    <row r="23" spans="1:256" ht="25.85" x14ac:dyDescent="0.2">
      <c r="A23" s="19" t="s">
        <v>17</v>
      </c>
      <c r="B23" s="60" t="s">
        <v>26</v>
      </c>
      <c r="E23" s="4"/>
      <c r="F23" s="4"/>
      <c r="G23" s="48"/>
    </row>
    <row r="24" spans="1:256" x14ac:dyDescent="0.2">
      <c r="A24" s="19" t="s">
        <v>29</v>
      </c>
      <c r="B24" s="55" t="s">
        <v>36</v>
      </c>
      <c r="G24" s="48"/>
    </row>
    <row r="25" spans="1:256" x14ac:dyDescent="0.2">
      <c r="B25" s="55"/>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compras</cp:lastModifiedBy>
  <cp:lastPrinted>2025-04-09T18:10:44Z</cp:lastPrinted>
  <dcterms:created xsi:type="dcterms:W3CDTF">2006-04-18T17:38:46Z</dcterms:created>
  <dcterms:modified xsi:type="dcterms:W3CDTF">2025-05-19T14:41:28Z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