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EstaPasta_de_trabalho"/>
  <mc:AlternateContent xmlns:mc="http://schemas.openxmlformats.org/markup-compatibility/2006">
    <mc:Choice Requires="x15">
      <x15ac:absPath xmlns:x15ac="http://schemas.microsoft.com/office/spreadsheetml/2010/11/ac" url="D:\licitacoes\2022\Pregão Eletrônico\Pregão Eletrônico 079-22 - Eventual Aquisição de Medicamentos Atenção Básica - SMS\"/>
    </mc:Choice>
  </mc:AlternateContent>
  <xr:revisionPtr revIDLastSave="0" documentId="13_ncr:1_{BA11C5E1-5C3A-4023-B22B-22D7C97A4704}"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Preços'!$A$11:$G$51</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1" l="1"/>
  <c r="G15" i="1"/>
  <c r="G16" i="1"/>
  <c r="G17" i="1"/>
  <c r="G18" i="1"/>
  <c r="G19" i="1"/>
  <c r="G20" i="1"/>
  <c r="G21" i="1"/>
  <c r="G22" i="1"/>
  <c r="G23" i="1"/>
  <c r="G24" i="1"/>
  <c r="G25" i="1"/>
  <c r="G26" i="1"/>
  <c r="G27" i="1"/>
  <c r="G28" i="1"/>
  <c r="G29" i="1"/>
  <c r="G30" i="1"/>
  <c r="G31" i="1"/>
  <c r="G32" i="1"/>
  <c r="G33" i="1"/>
  <c r="G34" i="1"/>
  <c r="G35" i="1"/>
  <c r="G36" i="1"/>
  <c r="G37" i="1"/>
  <c r="A45" i="1" l="1"/>
  <c r="A46" i="1"/>
  <c r="A47" i="1"/>
  <c r="A48" i="1"/>
  <c r="A49" i="1"/>
  <c r="A50" i="1"/>
  <c r="A51" i="1"/>
  <c r="A44" i="1"/>
  <c r="E6" i="1"/>
  <c r="G13" i="1"/>
  <c r="A4" i="1"/>
  <c r="A42" i="1"/>
  <c r="A43" i="1"/>
  <c r="A41" i="1"/>
  <c r="A40" i="1"/>
  <c r="A6" i="1"/>
  <c r="A5" i="1"/>
  <c r="A3" i="1"/>
  <c r="F39" i="1" l="1"/>
</calcChain>
</file>

<file path=xl/sharedStrings.xml><?xml version="1.0" encoding="utf-8"?>
<sst xmlns="http://schemas.openxmlformats.org/spreadsheetml/2006/main" count="108" uniqueCount="86">
  <si>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</si>
  <si>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</si>
  <si>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</si>
  <si>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</si>
  <si>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</si>
  <si>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</si>
  <si>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</si>
  <si>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</si>
  <si>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</si>
  <si>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</si>
  <si>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</si>
  <si>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</si>
  <si>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</si>
  <si>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</si>
  <si>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</si>
  <si>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</si>
  <si>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</si>
  <si>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</si>
  <si>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</si>
  <si>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</si>
  <si>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</si>
  <si>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</si>
  <si>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</si>
  <si>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</si>
  <si>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</si>
  <si>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</si>
  <si>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</si>
  <si>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</si>
  <si>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</si>
  <si>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</si>
  <si>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</si>
  <si>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</si>
  <si>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</si>
  <si>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</si>
  <si>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</si>
  <si>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</si>
  <si>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Homologação: __/__/2022</t>
  </si>
  <si>
    <t>Previsão Publicação: __/__/2022</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</si>
  <si>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</si>
  <si>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</si>
  <si>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</si>
  <si>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</si>
  <si>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</si>
  <si>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</si>
  <si>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</si>
  <si>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</si>
  <si>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Prazo da Ata: 12 meses a contar de sua assinatura.</t>
  </si>
  <si>
    <t>Sec. Saúde</t>
  </si>
  <si>
    <t>Os itens deverão ser entregues no Setor de Almoxarifado: Rua Dr. Carolino Ribeiro de Moura, Centro, Sumidouro, no horário das 09hs00min às 12hs00min horas e de 14hs00min às 17hs00min horas. Sendo o frete, carga e descarga por conta do fornecedor até o local indicado.</t>
  </si>
  <si>
    <t>O objeto do presente termo de referência será recebido de forma parcelada pela Secretaria com prazo não superior a 15 (quinze) dias úteis após recebimento de cada nota de empenho de acordo com a necessidade e disponibilidade física de armazenamento no estoque, conforme solicitação do responsável por fiscalizar este contrato.</t>
  </si>
  <si>
    <t>Tubos</t>
  </si>
  <si>
    <t>PREGÃO ELETRÔNICO Nº 079/2022</t>
  </si>
  <si>
    <t>PROCESSO ADMINISTRATIVO N° 1925/2022 de 27/06/2022</t>
  </si>
  <si>
    <t>EVENTUAL AQUISIÇÃO DE MEDICAMENTOS PARA ATENÇÃO BÁSICA - SRP</t>
  </si>
  <si>
    <t>O pagamento do objeto de que trata o PREGÃO ELETRÔNICO 079/2022, será efetuado pela Tesouraria da Secretaria Municipal de Saúde de Sumidouro.</t>
  </si>
  <si>
    <t>ÁGUA P/ INJEÇÃO  10ML</t>
  </si>
  <si>
    <t>Ampolas</t>
  </si>
  <si>
    <t>ALGINATO DE CÁLCIO - CURATIVO COMPOSTO DE ALGINATO DE CÁLCIO C/ CARBOXMETILCELULOSE, DISPOSTO EM TIRAS ENTRELAÇADAS QUE PROPORCIONAM UMA ABSORÇÃO DO EXUDATO FORMANDO UM GEL COESO EVITANDO MACERAÇÃO DE BORDA. TAMANHO MÍNIMO DE 40X3CM</t>
  </si>
  <si>
    <t>Unidades</t>
  </si>
  <si>
    <t>BOTA DE UNNA - COMPOSTA POR UMA BANDAGEM DE POLIESTER E ALGODÃO, EMBEBIDA POR ÁLCOOL CETOESTEARÍLICO, CLORETO E CETILMETIL AMÔNIO, PROPILENOGLOCOL, ÓLEO DE MAMONA, ÓXIDO DE ZINCO, ÓLEO DE GIRASSOL, ÓLEO MINERAL, VITAMINA A, VITAMINA E, GLICERINA, GOMA</t>
  </si>
  <si>
    <t>BROMETO DE IPATRÓPIO 0,25MG /ML GOTAS (FRASCO 20ML)</t>
  </si>
  <si>
    <t>Frascos</t>
  </si>
  <si>
    <t>BROMIDRATO DE FENOTEROL 5MG/ML GOTAS ( FRASCO 20ML)</t>
  </si>
  <si>
    <t>CARVÃO ATIVADO C/ PRATA E RECORTÁVEL- CURATIVO COMPOSTO DE TECIDO DE CARVÃO ATIVADO IMPREGNADO C/ PRATA, PRENSADO ENTRE CAMADAS DE RAYON/POLIAMIDA EM PLACA 10X20CM.</t>
  </si>
  <si>
    <t>CLORIDRATO DE LIDOCAÍNA 2% GELÉIA (TUBO 30G)</t>
  </si>
  <si>
    <t>CLORIDRATO DE LIDOCAÍNA 2% SEM VASOCONSTRITOR INJETÁVEL (AMPOLA 5ML)</t>
  </si>
  <si>
    <t xml:space="preserve">COLAGENASE 0,6U/G + CLORANFENICOL 0,01G/G (TUBO 30G) </t>
  </si>
  <si>
    <t>COLICALCIFEROL 400UI + ÓXIDO DE ZINCO 150MG + RETINOL 5.000UI POMADA (TUBO 45G)</t>
  </si>
  <si>
    <t>COMPRESSA EMULSÃO DE PETROLATUM 7,6 X 7,6 CM</t>
  </si>
  <si>
    <t xml:space="preserve">Unidades </t>
  </si>
  <si>
    <t>CURATIVO DE HIDROCOLÓIDE 10 X 10 CM</t>
  </si>
  <si>
    <t xml:space="preserve">DEXAMETASONA 0,1% CREME (TUBO 10G) </t>
  </si>
  <si>
    <t>HIDROGEL C/ ALGINATO - GEL TRANSPARENTE VISCOSO, COMPOSTO DE ALGINATO DE CÁLCIO E SÓDIO E CARBOXMETILCELULOSE, PROPILENOGLICOL, ÁCIDO BÓRICO, TRIETANOLAMINA. EMBALAGEM C/ NO MÍNIMO 85G.</t>
  </si>
  <si>
    <t>NISTATINA 25.000 UI/G CREME VAGINAL (TUBO C/ 60G)</t>
  </si>
  <si>
    <t>NITRATO DE MICONAZOL 2% CREME VAGINAL (TUBO C/ 80G)</t>
  </si>
  <si>
    <t>ÓLEO DERMOPROTETOR ( FRASCO 100ML)</t>
  </si>
  <si>
    <t>POLIHEXAMETILENO BIGUANIDA "PHMB" - SOLUÇÃO DE IRRIGAÇÃO DE FERIDAS COMPOSTA POR 0,1% DE UNDECILAMINOPROPIL BETAÍNA, 0,1% POLIHEXANIDA E 99,8% DE ÁGUA PURIFICADA. INDICADO P/ USO CONTÍNO E REPETITIVO (FRASCO C/ NO MÍNIMO 350ML)</t>
  </si>
  <si>
    <t>PROTETOR SOLAR 50 FPS (FRASCO 350 ML)</t>
  </si>
  <si>
    <t>SORO FISIOLÓGICO 0,9% (FRASCO 100ML)</t>
  </si>
  <si>
    <t>SORO FISIOLÓGICO 0,9% (FRASCO 250ML)</t>
  </si>
  <si>
    <t>SORO FISIOLÓGICO 0,9% (FRASCO 500ML)</t>
  </si>
  <si>
    <t>SULFADIAZINA DE PRATA 1% + NITRATO DE CÉRIO 0,4% CREME (TUBO C/ 50G)</t>
  </si>
  <si>
    <t>SULFADIAZINA DE PRATA 10MG/G POMADA (POTE 400G)</t>
  </si>
  <si>
    <t>Potes</t>
  </si>
  <si>
    <t>SULFATO DE NEOMICINA 5MG/G + BACITRACINA 250UI/G POMADA DERMATOLÓGICA ( TUBO C/ 10G)</t>
  </si>
  <si>
    <t>Abertura das Propostas: 05/12/2022,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</si>
</sst>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81">
    <xf numFmtId="0" fontId="0" fillId="0" borderId="0" xfId="0"/>
    <xf numFmtId="0" fontId="2" fillId="0" borderId="0" xfId="0" applyFont="1" applyBorder="1" applyAlignment="1" applyProtection="1">
      <alignment horizontal="center" vertical="center" wrapText="1"/>
      <protection hidden="1"/>
    </xf>
    <xf numFmtId="0" fontId="2"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Border="1" applyAlignment="1" applyProtection="1">
      <alignment vertical="center"/>
      <protection hidden="1"/>
    </xf>
    <xf numFmtId="4" fontId="7" fillId="0" borderId="0" xfId="0" applyNumberFormat="1" applyFont="1" applyBorder="1" applyAlignment="1" applyProtection="1">
      <alignment vertical="center" wrapText="1"/>
      <protection hidden="1"/>
    </xf>
    <xf numFmtId="0" fontId="7" fillId="0" borderId="0" xfId="0" applyFont="1" applyBorder="1" applyAlignment="1" applyProtection="1">
      <alignment vertical="center" wrapText="1"/>
      <protection hidden="1"/>
    </xf>
    <xf numFmtId="49" fontId="0" fillId="0" borderId="0" xfId="0" applyNumberFormat="1"/>
    <xf numFmtId="0" fontId="2" fillId="0" borderId="0" xfId="0" applyFont="1" applyFill="1"/>
    <xf numFmtId="170" fontId="5" fillId="0" borderId="0" xfId="0" applyNumberFormat="1" applyFont="1" applyBorder="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Fill="1" applyAlignment="1">
      <alignment wrapText="1"/>
    </xf>
    <xf numFmtId="169" fontId="2" fillId="0" borderId="0" xfId="0" applyNumberFormat="1" applyFont="1" applyBorder="1" applyAlignment="1" applyProtection="1">
      <alignment horizontal="center" vertical="center" wrapText="1"/>
      <protection hidden="1"/>
    </xf>
    <xf numFmtId="169" fontId="5" fillId="0" borderId="0" xfId="0" applyNumberFormat="1" applyFont="1" applyBorder="1" applyAlignment="1" applyProtection="1">
      <alignment vertical="center"/>
      <protection hidden="1"/>
    </xf>
    <xf numFmtId="0" fontId="6" fillId="0" borderId="0" xfId="0" applyFont="1" applyBorder="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2" fillId="0" borderId="0" xfId="0" applyNumberFormat="1" applyFont="1" applyBorder="1" applyAlignment="1" applyProtection="1">
      <alignment horizontal="center" vertical="center" wrapText="1"/>
      <protection hidden="1"/>
    </xf>
    <xf numFmtId="0" fontId="5" fillId="0" borderId="0" xfId="0" applyNumberFormat="1" applyFont="1" applyBorder="1" applyAlignment="1" applyProtection="1">
      <alignment vertical="center"/>
      <protection hidden="1"/>
    </xf>
    <xf numFmtId="0" fontId="8" fillId="0" borderId="0" xfId="0" applyFont="1" applyBorder="1" applyAlignment="1" applyProtection="1">
      <alignment horizontal="right"/>
      <protection hidden="1"/>
    </xf>
    <xf numFmtId="0" fontId="10"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169" fontId="4" fillId="0" borderId="0" xfId="0" applyNumberFormat="1" applyFont="1" applyBorder="1" applyAlignment="1" applyProtection="1">
      <alignment horizontal="center" vertical="center"/>
      <protection hidden="1"/>
    </xf>
    <xf numFmtId="170" fontId="4" fillId="0" borderId="0" xfId="0" applyNumberFormat="1" applyFont="1" applyBorder="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168" fontId="10" fillId="0" borderId="0" xfId="0" applyNumberFormat="1" applyFont="1" applyBorder="1" applyAlignment="1" applyProtection="1">
      <alignment vertical="center" wrapText="1"/>
      <protection hidden="1"/>
    </xf>
    <xf numFmtId="0" fontId="7" fillId="0" borderId="0" xfId="0" applyNumberFormat="1" applyFont="1" applyBorder="1" applyAlignment="1" applyProtection="1">
      <alignment vertical="center" wrapText="1"/>
      <protection hidden="1"/>
    </xf>
    <xf numFmtId="0" fontId="2" fillId="0" borderId="0" xfId="0" applyNumberFormat="1" applyFont="1" applyBorder="1" applyAlignment="1" applyProtection="1">
      <alignment vertical="center" wrapText="1"/>
      <protection hidden="1"/>
    </xf>
    <xf numFmtId="0" fontId="10" fillId="0" borderId="0" xfId="0" applyNumberFormat="1" applyFont="1" applyBorder="1" applyAlignment="1" applyProtection="1">
      <alignment vertical="center" wrapText="1"/>
      <protection hidden="1"/>
    </xf>
    <xf numFmtId="0" fontId="10" fillId="0" borderId="0" xfId="0" applyFont="1" applyBorder="1" applyAlignment="1" applyProtection="1">
      <alignment horizontal="left" vertical="center"/>
      <protection hidden="1"/>
    </xf>
    <xf numFmtId="0" fontId="10" fillId="0" borderId="0" xfId="0" applyNumberFormat="1" applyFont="1" applyBorder="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Border="1" applyAlignment="1" applyProtection="1">
      <alignment vertical="center" wrapText="1"/>
      <protection hidden="1"/>
    </xf>
    <xf numFmtId="49" fontId="7"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vertical="center" wrapText="1"/>
      <protection hidden="1"/>
    </xf>
    <xf numFmtId="49" fontId="13"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horizontal="left" vertical="center" wrapText="1"/>
      <protection hidden="1"/>
    </xf>
    <xf numFmtId="49" fontId="14" fillId="0" borderId="0" xfId="0" applyNumberFormat="1" applyFont="1" applyBorder="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Border="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Fill="1" applyBorder="1" applyAlignment="1" applyProtection="1">
      <alignment horizontal="center" vertical="center" wrapText="1"/>
      <protection hidden="1"/>
    </xf>
    <xf numFmtId="0" fontId="2" fillId="0" borderId="0" xfId="0" applyFont="1" applyAlignment="1">
      <alignment wrapText="1"/>
    </xf>
    <xf numFmtId="169" fontId="4" fillId="0" borderId="3" xfId="0" applyNumberFormat="1" applyFont="1" applyBorder="1" applyAlignment="1" applyProtection="1">
      <alignment horizontal="center" vertical="center"/>
      <protection hidden="1"/>
    </xf>
    <xf numFmtId="169" fontId="7" fillId="0" borderId="2" xfId="0" applyNumberFormat="1" applyFont="1" applyFill="1" applyBorder="1" applyAlignment="1" applyProtection="1">
      <alignment horizontal="center" vertical="center" wrapText="1"/>
      <protection hidden="1"/>
    </xf>
    <xf numFmtId="0" fontId="8" fillId="0" borderId="0" xfId="0" applyFont="1" applyBorder="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Font="1" applyAlignment="1">
      <alignment horizontal="left" vertical="center" wrapText="1"/>
    </xf>
    <xf numFmtId="0" fontId="0" fillId="8" borderId="4" xfId="0" applyFill="1" applyBorder="1"/>
    <xf numFmtId="0" fontId="2" fillId="0" borderId="0" xfId="0" applyFont="1" applyAlignment="1">
      <alignment horizontal="left" vertical="center" wrapText="1"/>
    </xf>
    <xf numFmtId="0" fontId="2" fillId="0" borderId="0" xfId="0" applyFont="1" applyAlignment="1">
      <alignment vertical="center" wrapText="1"/>
    </xf>
    <xf numFmtId="169" fontId="8" fillId="0" borderId="2" xfId="0" applyNumberFormat="1" applyFont="1" applyBorder="1" applyAlignment="1" applyProtection="1">
      <alignment horizontal="center" vertical="center"/>
      <protection locked="0"/>
    </xf>
    <xf numFmtId="0" fontId="8" fillId="0" borderId="3" xfId="0" applyFont="1" applyBorder="1" applyAlignment="1" applyProtection="1">
      <alignment horizontal="left"/>
      <protection locked="0"/>
    </xf>
    <xf numFmtId="0" fontId="9" fillId="0" borderId="0" xfId="0" applyFont="1" applyAlignment="1" applyProtection="1">
      <alignment horizontal="left" vertical="center" wrapText="1"/>
      <protection hidden="1"/>
    </xf>
    <xf numFmtId="0" fontId="8" fillId="0" borderId="3" xfId="0" applyFont="1" applyBorder="1" applyAlignment="1" applyProtection="1">
      <alignment horizontal="left"/>
      <protection locked="0"/>
    </xf>
    <xf numFmtId="0" fontId="8" fillId="0" borderId="5" xfId="0" applyFont="1" applyBorder="1" applyAlignment="1" applyProtection="1">
      <alignment horizontal="left"/>
      <protection locked="0"/>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xf numFmtId="0" fontId="8" fillId="0" borderId="0" xfId="0" applyFont="1" applyBorder="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8" fillId="0" borderId="0" xfId="0" applyFont="1" applyBorder="1" applyAlignment="1" applyProtection="1">
      <alignment vertical="center" wrapText="1"/>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3</xdr:col>
      <xdr:colOff>516038</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5279335"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1925/22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M51"/>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53.28515625" style="2" customWidth="1"/>
    <col min="3" max="3" width="11" style="1" customWidth="1"/>
    <col min="4" max="4" width="8" style="27" customWidth="1"/>
    <col min="5" max="6" width="10.140625" style="14" customWidth="1"/>
    <col min="7" max="7" width="10.140625" style="12" customWidth="1"/>
    <col min="8" max="8" width="11.85546875" style="47" customWidth="1"/>
    <col min="9" max="9" width="11.5703125" style="2" customWidth="1"/>
    <col min="10" max="11" width="9.140625" style="2"/>
    <col min="12" max="12" width="9.140625" style="42"/>
    <col min="13" max="15" width="9.140625" style="2"/>
    <col min="16" max="16" width="10" style="2" bestFit="1" customWidth="1"/>
    <col min="17" max="16384" width="9.140625" style="2"/>
  </cols>
  <sheetData>
    <row r="1" spans="1:13" ht="58.5" customHeight="1" x14ac:dyDescent="0.2">
      <c r="H1" s="46"/>
    </row>
    <row r="2" spans="1:13" x14ac:dyDescent="0.2">
      <c r="A2" s="79" t="s">
        <v>19</v>
      </c>
      <c r="B2" s="79"/>
      <c r="C2" s="79"/>
      <c r="D2" s="79"/>
      <c r="E2" s="79"/>
      <c r="F2" s="79"/>
      <c r="G2" s="79"/>
    </row>
    <row r="3" spans="1:13" x14ac:dyDescent="0.2">
      <c r="A3" s="79" t="str">
        <f>UPPER(Dados!B1&amp;"  -  "&amp;Dados!B4)</f>
        <v>PREGÃO ELETRÔNICO Nº 079/2022  -  ABERTURA DAS PROPOSTAS: 05/12/2022, ÀS 10:00HS</v>
      </c>
      <c r="B3" s="79"/>
      <c r="C3" s="79"/>
      <c r="D3" s="79"/>
      <c r="E3" s="79"/>
      <c r="F3" s="79"/>
      <c r="G3" s="79"/>
    </row>
    <row r="4" spans="1:13" x14ac:dyDescent="0.2">
      <c r="A4" s="80" t="str">
        <f>Dados!B3</f>
        <v>EVENTUAL AQUISIÇÃO DE MEDICAMENTOS PARA ATENÇÃO BÁSICA - SRP</v>
      </c>
      <c r="B4" s="80"/>
      <c r="C4" s="80"/>
      <c r="D4" s="80"/>
      <c r="E4" s="80"/>
      <c r="F4" s="80"/>
      <c r="G4" s="80"/>
    </row>
    <row r="5" spans="1:13" x14ac:dyDescent="0.2">
      <c r="A5" s="79" t="str">
        <f>Dados!B2</f>
        <v>PROCESSO ADMINISTRATIVO N° 1925/2022 de 27/06/2022</v>
      </c>
      <c r="B5" s="79"/>
      <c r="C5" s="79"/>
      <c r="D5" s="79"/>
      <c r="E5" s="79"/>
      <c r="F5" s="79"/>
      <c r="G5" s="79"/>
    </row>
    <row r="6" spans="1:13" x14ac:dyDescent="0.2">
      <c r="A6" s="60" t="str">
        <f>Dados!B7</f>
        <v>MENOR PREÇO POR ITEM</v>
      </c>
      <c r="B6" s="60"/>
      <c r="C6" s="77" t="s">
        <v>29</v>
      </c>
      <c r="D6" s="77"/>
      <c r="E6" s="78">
        <f>Dados!B8</f>
        <v>403112</v>
      </c>
      <c r="F6" s="78"/>
      <c r="G6" s="60"/>
    </row>
    <row r="7" spans="1:13" ht="2.25" customHeight="1" x14ac:dyDescent="0.2">
      <c r="A7" s="6"/>
      <c r="B7" s="6"/>
      <c r="C7" s="6"/>
      <c r="D7" s="28"/>
      <c r="E7" s="15"/>
      <c r="F7" s="15"/>
      <c r="G7" s="11"/>
    </row>
    <row r="8" spans="1:13" s="8" customFormat="1" ht="12" customHeight="1" x14ac:dyDescent="0.2">
      <c r="A8" s="16" t="s">
        <v>0</v>
      </c>
      <c r="B8" s="70"/>
      <c r="C8" s="70"/>
      <c r="D8" s="70"/>
      <c r="E8" s="70"/>
      <c r="F8" s="70"/>
      <c r="G8" s="70"/>
      <c r="H8" s="48"/>
      <c r="L8" s="41"/>
    </row>
    <row r="9" spans="1:13" s="8" customFormat="1" ht="12" customHeight="1" x14ac:dyDescent="0.2">
      <c r="A9" s="16" t="s">
        <v>1</v>
      </c>
      <c r="B9" s="71"/>
      <c r="C9" s="71"/>
      <c r="D9" s="71"/>
      <c r="E9" s="71"/>
      <c r="F9" s="71"/>
      <c r="G9" s="71"/>
      <c r="H9" s="48"/>
      <c r="L9" s="41"/>
      <c r="M9" s="41"/>
    </row>
    <row r="10" spans="1:13" s="8" customFormat="1" ht="12" customHeight="1" x14ac:dyDescent="0.2">
      <c r="A10" s="16" t="s">
        <v>2</v>
      </c>
      <c r="B10" s="68"/>
      <c r="C10" s="29" t="s">
        <v>8</v>
      </c>
      <c r="D10" s="76"/>
      <c r="E10" s="76"/>
      <c r="F10" s="76"/>
      <c r="G10" s="76"/>
      <c r="H10" s="48"/>
      <c r="L10" s="41"/>
    </row>
    <row r="11" spans="1:13" ht="4.5" customHeight="1" x14ac:dyDescent="0.2">
      <c r="A11" s="3"/>
      <c r="B11" s="31"/>
      <c r="C11" s="31"/>
      <c r="D11" s="32"/>
      <c r="E11" s="58"/>
      <c r="F11" s="33"/>
      <c r="G11" s="34"/>
    </row>
    <row r="12" spans="1:13" s="8" customFormat="1" ht="22.5" x14ac:dyDescent="0.2">
      <c r="A12" s="36" t="s">
        <v>3</v>
      </c>
      <c r="B12" s="36" t="s">
        <v>4</v>
      </c>
      <c r="C12" s="36" t="s">
        <v>5</v>
      </c>
      <c r="D12" s="36" t="s">
        <v>6</v>
      </c>
      <c r="E12" s="53" t="s">
        <v>25</v>
      </c>
      <c r="F12" s="53" t="s">
        <v>26</v>
      </c>
      <c r="G12" s="36" t="s">
        <v>7</v>
      </c>
      <c r="H12" s="48"/>
      <c r="L12" s="41"/>
    </row>
    <row r="13" spans="1:13" s="8" customFormat="1" ht="11.25" x14ac:dyDescent="0.2">
      <c r="A13" s="37">
        <v>1</v>
      </c>
      <c r="B13" s="35" t="s">
        <v>55</v>
      </c>
      <c r="C13" s="38" t="s">
        <v>56</v>
      </c>
      <c r="D13" s="56">
        <v>200</v>
      </c>
      <c r="E13" s="59">
        <v>0.54</v>
      </c>
      <c r="F13" s="67"/>
      <c r="G13" s="39" t="str">
        <f>IF(F13="","",IF(ISTEXT(F13),"NC",F13*D13))</f>
        <v/>
      </c>
      <c r="H13" s="48"/>
      <c r="K13" s="7"/>
      <c r="L13" s="41"/>
    </row>
    <row r="14" spans="1:13" s="8" customFormat="1" ht="56.25" x14ac:dyDescent="0.2">
      <c r="A14" s="37">
        <v>2</v>
      </c>
      <c r="B14" s="35" t="s">
        <v>57</v>
      </c>
      <c r="C14" s="38" t="s">
        <v>58</v>
      </c>
      <c r="D14" s="56">
        <v>450</v>
      </c>
      <c r="E14" s="59">
        <v>43.9</v>
      </c>
      <c r="F14" s="67"/>
      <c r="G14" s="39" t="str">
        <f t="shared" ref="G14:G37" si="0">IF(F14="","",IF(ISTEXT(F14),"NC",F14*D14))</f>
        <v/>
      </c>
      <c r="H14" s="48"/>
      <c r="K14" s="7"/>
      <c r="L14" s="41"/>
    </row>
    <row r="15" spans="1:13" s="8" customFormat="1" ht="56.25" x14ac:dyDescent="0.2">
      <c r="A15" s="37">
        <v>3</v>
      </c>
      <c r="B15" s="35" t="s">
        <v>59</v>
      </c>
      <c r="C15" s="38" t="s">
        <v>58</v>
      </c>
      <c r="D15" s="56">
        <v>300</v>
      </c>
      <c r="E15" s="59">
        <v>35</v>
      </c>
      <c r="F15" s="67"/>
      <c r="G15" s="39" t="str">
        <f t="shared" si="0"/>
        <v/>
      </c>
      <c r="H15" s="48"/>
      <c r="K15" s="7"/>
      <c r="L15" s="41"/>
    </row>
    <row r="16" spans="1:13" s="8" customFormat="1" ht="11.25" x14ac:dyDescent="0.2">
      <c r="A16" s="37">
        <v>4</v>
      </c>
      <c r="B16" s="35" t="s">
        <v>60</v>
      </c>
      <c r="C16" s="38" t="s">
        <v>61</v>
      </c>
      <c r="D16" s="56">
        <v>75</v>
      </c>
      <c r="E16" s="59">
        <v>1.87</v>
      </c>
      <c r="F16" s="67"/>
      <c r="G16" s="39" t="str">
        <f t="shared" si="0"/>
        <v/>
      </c>
      <c r="H16" s="48"/>
      <c r="K16" s="7"/>
      <c r="L16" s="41"/>
    </row>
    <row r="17" spans="1:12" s="8" customFormat="1" ht="11.25" x14ac:dyDescent="0.2">
      <c r="A17" s="37">
        <v>5</v>
      </c>
      <c r="B17" s="35" t="s">
        <v>62</v>
      </c>
      <c r="C17" s="38" t="s">
        <v>61</v>
      </c>
      <c r="D17" s="56">
        <v>75</v>
      </c>
      <c r="E17" s="59">
        <v>21.91</v>
      </c>
      <c r="F17" s="67"/>
      <c r="G17" s="39" t="str">
        <f t="shared" si="0"/>
        <v/>
      </c>
      <c r="H17" s="48"/>
      <c r="K17" s="7"/>
      <c r="L17" s="41"/>
    </row>
    <row r="18" spans="1:12" s="8" customFormat="1" ht="33.75" x14ac:dyDescent="0.2">
      <c r="A18" s="37">
        <v>6</v>
      </c>
      <c r="B18" s="35" t="s">
        <v>63</v>
      </c>
      <c r="C18" s="38" t="s">
        <v>58</v>
      </c>
      <c r="D18" s="56">
        <v>150</v>
      </c>
      <c r="E18" s="59">
        <v>43.73</v>
      </c>
      <c r="F18" s="67"/>
      <c r="G18" s="39" t="str">
        <f t="shared" si="0"/>
        <v/>
      </c>
      <c r="H18" s="48"/>
      <c r="K18" s="7"/>
      <c r="L18" s="41"/>
    </row>
    <row r="19" spans="1:12" s="8" customFormat="1" ht="11.25" x14ac:dyDescent="0.2">
      <c r="A19" s="37">
        <v>7</v>
      </c>
      <c r="B19" s="35" t="s">
        <v>64</v>
      </c>
      <c r="C19" s="38" t="s">
        <v>50</v>
      </c>
      <c r="D19" s="56">
        <v>50</v>
      </c>
      <c r="E19" s="59">
        <v>5.97</v>
      </c>
      <c r="F19" s="67"/>
      <c r="G19" s="39" t="str">
        <f t="shared" si="0"/>
        <v/>
      </c>
      <c r="H19" s="48"/>
      <c r="K19" s="7"/>
      <c r="L19" s="41"/>
    </row>
    <row r="20" spans="1:12" s="8" customFormat="1" ht="22.5" x14ac:dyDescent="0.2">
      <c r="A20" s="37">
        <v>8</v>
      </c>
      <c r="B20" s="35" t="s">
        <v>65</v>
      </c>
      <c r="C20" s="38" t="s">
        <v>56</v>
      </c>
      <c r="D20" s="56">
        <v>100</v>
      </c>
      <c r="E20" s="59">
        <v>4.22</v>
      </c>
      <c r="F20" s="67"/>
      <c r="G20" s="39" t="str">
        <f t="shared" si="0"/>
        <v/>
      </c>
      <c r="H20" s="48"/>
      <c r="K20" s="7"/>
      <c r="L20" s="41"/>
    </row>
    <row r="21" spans="1:12" s="8" customFormat="1" ht="11.25" x14ac:dyDescent="0.2">
      <c r="A21" s="37">
        <v>9</v>
      </c>
      <c r="B21" s="35" t="s">
        <v>66</v>
      </c>
      <c r="C21" s="38" t="s">
        <v>50</v>
      </c>
      <c r="D21" s="56">
        <v>1500</v>
      </c>
      <c r="E21" s="59">
        <v>20</v>
      </c>
      <c r="F21" s="67"/>
      <c r="G21" s="39" t="str">
        <f t="shared" si="0"/>
        <v/>
      </c>
      <c r="H21" s="48"/>
      <c r="K21" s="7"/>
      <c r="L21" s="41"/>
    </row>
    <row r="22" spans="1:12" s="8" customFormat="1" ht="22.5" x14ac:dyDescent="0.2">
      <c r="A22" s="37">
        <v>10</v>
      </c>
      <c r="B22" s="35" t="s">
        <v>67</v>
      </c>
      <c r="C22" s="38" t="s">
        <v>50</v>
      </c>
      <c r="D22" s="56">
        <v>250</v>
      </c>
      <c r="E22" s="59">
        <v>35.81</v>
      </c>
      <c r="F22" s="67"/>
      <c r="G22" s="39" t="str">
        <f t="shared" si="0"/>
        <v/>
      </c>
      <c r="H22" s="48"/>
      <c r="K22" s="7"/>
      <c r="L22" s="41"/>
    </row>
    <row r="23" spans="1:12" s="8" customFormat="1" ht="11.25" x14ac:dyDescent="0.2">
      <c r="A23" s="37">
        <v>11</v>
      </c>
      <c r="B23" s="35" t="s">
        <v>68</v>
      </c>
      <c r="C23" s="38" t="s">
        <v>69</v>
      </c>
      <c r="D23" s="56">
        <v>300</v>
      </c>
      <c r="E23" s="59">
        <v>15.2</v>
      </c>
      <c r="F23" s="67"/>
      <c r="G23" s="39" t="str">
        <f t="shared" si="0"/>
        <v/>
      </c>
      <c r="H23" s="48"/>
      <c r="K23" s="7"/>
      <c r="L23" s="41"/>
    </row>
    <row r="24" spans="1:12" s="8" customFormat="1" ht="11.25" x14ac:dyDescent="0.2">
      <c r="A24" s="37">
        <v>12</v>
      </c>
      <c r="B24" s="35" t="s">
        <v>70</v>
      </c>
      <c r="C24" s="38" t="s">
        <v>58</v>
      </c>
      <c r="D24" s="56">
        <v>200</v>
      </c>
      <c r="E24" s="59">
        <v>16.66</v>
      </c>
      <c r="F24" s="67"/>
      <c r="G24" s="39" t="str">
        <f t="shared" si="0"/>
        <v/>
      </c>
      <c r="H24" s="48"/>
      <c r="K24" s="7"/>
      <c r="L24" s="41"/>
    </row>
    <row r="25" spans="1:12" s="8" customFormat="1" ht="11.25" x14ac:dyDescent="0.2">
      <c r="A25" s="37">
        <v>13</v>
      </c>
      <c r="B25" s="35" t="s">
        <v>71</v>
      </c>
      <c r="C25" s="38" t="s">
        <v>50</v>
      </c>
      <c r="D25" s="56">
        <v>900</v>
      </c>
      <c r="E25" s="59">
        <v>3</v>
      </c>
      <c r="F25" s="67"/>
      <c r="G25" s="39" t="str">
        <f t="shared" si="0"/>
        <v/>
      </c>
      <c r="H25" s="48"/>
      <c r="K25" s="7"/>
      <c r="L25" s="41"/>
    </row>
    <row r="26" spans="1:12" s="8" customFormat="1" ht="45" x14ac:dyDescent="0.2">
      <c r="A26" s="37">
        <v>14</v>
      </c>
      <c r="B26" s="35" t="s">
        <v>72</v>
      </c>
      <c r="C26" s="38" t="s">
        <v>58</v>
      </c>
      <c r="D26" s="56">
        <v>900</v>
      </c>
      <c r="E26" s="59">
        <v>74.489999999999995</v>
      </c>
      <c r="F26" s="67"/>
      <c r="G26" s="39" t="str">
        <f t="shared" si="0"/>
        <v/>
      </c>
      <c r="H26" s="48"/>
      <c r="K26" s="7"/>
      <c r="L26" s="41"/>
    </row>
    <row r="27" spans="1:12" s="8" customFormat="1" ht="11.25" x14ac:dyDescent="0.2">
      <c r="A27" s="37">
        <v>15</v>
      </c>
      <c r="B27" s="35" t="s">
        <v>73</v>
      </c>
      <c r="C27" s="38" t="s">
        <v>50</v>
      </c>
      <c r="D27" s="56">
        <v>400</v>
      </c>
      <c r="E27" s="59">
        <v>12.16</v>
      </c>
      <c r="F27" s="67"/>
      <c r="G27" s="39" t="str">
        <f t="shared" si="0"/>
        <v/>
      </c>
      <c r="H27" s="48"/>
      <c r="K27" s="7"/>
      <c r="L27" s="41"/>
    </row>
    <row r="28" spans="1:12" s="8" customFormat="1" ht="11.25" x14ac:dyDescent="0.2">
      <c r="A28" s="37">
        <v>16</v>
      </c>
      <c r="B28" s="35" t="s">
        <v>74</v>
      </c>
      <c r="C28" s="38" t="s">
        <v>50</v>
      </c>
      <c r="D28" s="56">
        <v>100</v>
      </c>
      <c r="E28" s="59">
        <v>7.06</v>
      </c>
      <c r="F28" s="67"/>
      <c r="G28" s="39" t="str">
        <f t="shared" si="0"/>
        <v/>
      </c>
      <c r="H28" s="48"/>
      <c r="K28" s="7"/>
      <c r="L28" s="41"/>
    </row>
    <row r="29" spans="1:12" s="8" customFormat="1" ht="11.25" x14ac:dyDescent="0.2">
      <c r="A29" s="37">
        <v>17</v>
      </c>
      <c r="B29" s="35" t="s">
        <v>75</v>
      </c>
      <c r="C29" s="38" t="s">
        <v>61</v>
      </c>
      <c r="D29" s="56">
        <v>450</v>
      </c>
      <c r="E29" s="59">
        <v>33.5</v>
      </c>
      <c r="F29" s="67"/>
      <c r="G29" s="39" t="str">
        <f t="shared" si="0"/>
        <v/>
      </c>
      <c r="H29" s="48"/>
      <c r="K29" s="7"/>
      <c r="L29" s="41"/>
    </row>
    <row r="30" spans="1:12" s="8" customFormat="1" ht="45" x14ac:dyDescent="0.2">
      <c r="A30" s="37">
        <v>18</v>
      </c>
      <c r="B30" s="35" t="s">
        <v>76</v>
      </c>
      <c r="C30" s="38" t="s">
        <v>61</v>
      </c>
      <c r="D30" s="56">
        <v>300</v>
      </c>
      <c r="E30" s="59">
        <v>70.5</v>
      </c>
      <c r="F30" s="67"/>
      <c r="G30" s="39" t="str">
        <f t="shared" si="0"/>
        <v/>
      </c>
      <c r="H30" s="48"/>
      <c r="K30" s="7"/>
      <c r="L30" s="41"/>
    </row>
    <row r="31" spans="1:12" s="8" customFormat="1" ht="11.25" x14ac:dyDescent="0.2">
      <c r="A31" s="37">
        <v>19</v>
      </c>
      <c r="B31" s="35" t="s">
        <v>77</v>
      </c>
      <c r="C31" s="38" t="s">
        <v>61</v>
      </c>
      <c r="D31" s="56">
        <v>750</v>
      </c>
      <c r="E31" s="59">
        <v>85.44</v>
      </c>
      <c r="F31" s="67"/>
      <c r="G31" s="39" t="str">
        <f t="shared" si="0"/>
        <v/>
      </c>
      <c r="H31" s="48"/>
      <c r="K31" s="7"/>
      <c r="L31" s="41"/>
    </row>
    <row r="32" spans="1:12" s="8" customFormat="1" ht="11.25" x14ac:dyDescent="0.2">
      <c r="A32" s="37">
        <v>20</v>
      </c>
      <c r="B32" s="35" t="s">
        <v>78</v>
      </c>
      <c r="C32" s="38" t="s">
        <v>61</v>
      </c>
      <c r="D32" s="56">
        <v>7500</v>
      </c>
      <c r="E32" s="59">
        <v>6.99</v>
      </c>
      <c r="F32" s="67"/>
      <c r="G32" s="39" t="str">
        <f t="shared" si="0"/>
        <v/>
      </c>
      <c r="H32" s="48"/>
      <c r="K32" s="7"/>
      <c r="L32" s="41"/>
    </row>
    <row r="33" spans="1:12" s="8" customFormat="1" ht="11.25" x14ac:dyDescent="0.2">
      <c r="A33" s="37">
        <v>21</v>
      </c>
      <c r="B33" s="35" t="s">
        <v>79</v>
      </c>
      <c r="C33" s="38" t="s">
        <v>61</v>
      </c>
      <c r="D33" s="56">
        <v>3000</v>
      </c>
      <c r="E33" s="59">
        <v>10.52</v>
      </c>
      <c r="F33" s="67"/>
      <c r="G33" s="39" t="str">
        <f t="shared" si="0"/>
        <v/>
      </c>
      <c r="H33" s="48"/>
      <c r="K33" s="7"/>
      <c r="L33" s="41"/>
    </row>
    <row r="34" spans="1:12" s="8" customFormat="1" ht="11.25" x14ac:dyDescent="0.2">
      <c r="A34" s="37">
        <v>22</v>
      </c>
      <c r="B34" s="35" t="s">
        <v>80</v>
      </c>
      <c r="C34" s="38" t="s">
        <v>61</v>
      </c>
      <c r="D34" s="56">
        <v>1500</v>
      </c>
      <c r="E34" s="59">
        <v>14.4</v>
      </c>
      <c r="F34" s="67"/>
      <c r="G34" s="39" t="str">
        <f t="shared" si="0"/>
        <v/>
      </c>
      <c r="H34" s="48"/>
      <c r="K34" s="7"/>
      <c r="L34" s="41"/>
    </row>
    <row r="35" spans="1:12" s="8" customFormat="1" ht="22.5" x14ac:dyDescent="0.2">
      <c r="A35" s="37">
        <v>23</v>
      </c>
      <c r="B35" s="35" t="s">
        <v>81</v>
      </c>
      <c r="C35" s="38" t="s">
        <v>58</v>
      </c>
      <c r="D35" s="56">
        <v>200</v>
      </c>
      <c r="E35" s="59">
        <v>38.729999999999997</v>
      </c>
      <c r="F35" s="67"/>
      <c r="G35" s="39" t="str">
        <f t="shared" si="0"/>
        <v/>
      </c>
      <c r="H35" s="48"/>
      <c r="K35" s="7"/>
      <c r="L35" s="41"/>
    </row>
    <row r="36" spans="1:12" s="8" customFormat="1" ht="11.25" x14ac:dyDescent="0.2">
      <c r="A36" s="37">
        <v>24</v>
      </c>
      <c r="B36" s="35" t="s">
        <v>82</v>
      </c>
      <c r="C36" s="38" t="s">
        <v>83</v>
      </c>
      <c r="D36" s="56">
        <v>300</v>
      </c>
      <c r="E36" s="59">
        <v>76.98</v>
      </c>
      <c r="F36" s="67"/>
      <c r="G36" s="39" t="str">
        <f t="shared" si="0"/>
        <v/>
      </c>
      <c r="H36" s="48"/>
      <c r="K36" s="7"/>
      <c r="L36" s="41"/>
    </row>
    <row r="37" spans="1:12" s="8" customFormat="1" ht="22.5" x14ac:dyDescent="0.2">
      <c r="A37" s="37">
        <v>25</v>
      </c>
      <c r="B37" s="35" t="s">
        <v>84</v>
      </c>
      <c r="C37" s="38" t="s">
        <v>50</v>
      </c>
      <c r="D37" s="56">
        <v>1200</v>
      </c>
      <c r="E37" s="59">
        <v>4</v>
      </c>
      <c r="F37" s="67"/>
      <c r="G37" s="39" t="str">
        <f t="shared" si="0"/>
        <v/>
      </c>
      <c r="H37" s="48"/>
      <c r="K37" s="7"/>
      <c r="L37" s="41"/>
    </row>
    <row r="38" spans="1:12" s="30" customFormat="1" ht="9" x14ac:dyDescent="0.2">
      <c r="A38" s="40"/>
      <c r="E38" s="54"/>
      <c r="F38" s="72" t="s">
        <v>27</v>
      </c>
      <c r="G38" s="73"/>
      <c r="H38" s="49"/>
      <c r="L38" s="43"/>
    </row>
    <row r="39" spans="1:12" ht="14.25" customHeight="1" x14ac:dyDescent="0.2">
      <c r="F39" s="74" t="str">
        <f>IF(SUM(G13:G37)=0,"",SUM(G13:G37))</f>
        <v/>
      </c>
      <c r="G39" s="75"/>
      <c r="H39" s="50"/>
    </row>
    <row r="40" spans="1:12" s="44" customFormat="1" ht="29.25" customHeight="1" x14ac:dyDescent="0.2">
      <c r="A40" s="69" t="str">
        <f>" - "&amp;Dados!B23</f>
        <v xml:space="preserve"> - O objeto do presente termo de referência será recebido de forma parcelada pela Secretaria com prazo não superior a 15 (quinze) dias úteis após recebimento de cada nota de empenho de acordo com a necessidade e disponibilidade física de armazenamento no estoque, conforme solicitação do responsável por fiscalizar este contrato.</v>
      </c>
      <c r="B40" s="69"/>
      <c r="C40" s="69"/>
      <c r="D40" s="69"/>
      <c r="E40" s="69"/>
      <c r="F40" s="69"/>
      <c r="G40" s="69"/>
      <c r="H40" s="51"/>
      <c r="L40" s="45"/>
    </row>
    <row r="41" spans="1:12" s="44" customFormat="1" ht="21.75" customHeight="1" x14ac:dyDescent="0.2">
      <c r="A41" s="69" t="str">
        <f>" - "&amp;Dados!B24</f>
        <v xml:space="preserve"> - Os itens deverão ser entregues no Setor de Almoxarifado: Rua Dr. Carolino Ribeiro de Moura, Centro, Sumidouro, no horário das 09hs00min às 12hs00min horas e de 14hs00min às 17hs00min horas. Sendo o frete, carga e descarga por conta do fornecedor até o local indicado.</v>
      </c>
      <c r="B41" s="69"/>
      <c r="C41" s="69"/>
      <c r="D41" s="69"/>
      <c r="E41" s="69"/>
      <c r="F41" s="69"/>
      <c r="G41" s="69"/>
      <c r="H41" s="51"/>
      <c r="L41" s="45"/>
    </row>
    <row r="42" spans="1:12" s="44" customFormat="1" ht="9" x14ac:dyDescent="0.2">
      <c r="A42" s="69" t="str">
        <f>" - "&amp;Dados!B25</f>
        <v xml:space="preserve"> - O pagamento do objeto de que trata o PREGÃO ELETRÔNICO 079/2022, será efetuado pela Tesouraria da Secretaria Municipal de Saúde de Sumidouro.</v>
      </c>
      <c r="B42" s="69"/>
      <c r="C42" s="69"/>
      <c r="D42" s="69"/>
      <c r="E42" s="69"/>
      <c r="F42" s="69"/>
      <c r="G42" s="69"/>
      <c r="H42" s="51"/>
      <c r="L42" s="45"/>
    </row>
    <row r="43" spans="1:12" s="30" customFormat="1" ht="9" x14ac:dyDescent="0.2">
      <c r="A43" s="69" t="str">
        <f>" - "&amp;Dados!B26</f>
        <v xml:space="preserve"> - Proposta válida por 60 (sessenta) dias</v>
      </c>
      <c r="B43" s="69"/>
      <c r="C43" s="69"/>
      <c r="D43" s="69"/>
      <c r="E43" s="69"/>
      <c r="F43" s="69"/>
      <c r="G43" s="69"/>
      <c r="H43" s="49"/>
      <c r="L43" s="43"/>
    </row>
    <row r="44" spans="1:12" ht="21" customHeight="1" x14ac:dyDescent="0.2">
      <c r="A44" s="69" t="str">
        <f>" - "&amp;Dados!B28</f>
        <v xml:space="preserve"> - A Licitante poderá apresentar prospecto, ficha técnica ou outros documentos com informações que permitam a melhor identificação e qualificação do(s) item(ns) licitado(s);</v>
      </c>
      <c r="B44" s="69"/>
      <c r="C44" s="69"/>
      <c r="D44" s="69"/>
      <c r="E44" s="69"/>
      <c r="F44" s="69"/>
      <c r="G44" s="69"/>
      <c r="H44" s="52"/>
    </row>
    <row r="45" spans="1:12" x14ac:dyDescent="0.2">
      <c r="A45" s="69" t="str">
        <f>" - "&amp;Dados!B29</f>
        <v xml:space="preserve"> - A proposta de preços ajustada ao lance final deverá conter o valor numérico dos preços unitários e totais, não podendo exceder o valor do lance final;</v>
      </c>
      <c r="B45" s="69"/>
      <c r="C45" s="69"/>
      <c r="D45" s="69"/>
      <c r="E45" s="69"/>
      <c r="F45" s="69"/>
      <c r="G45" s="69"/>
      <c r="H45" s="52"/>
    </row>
    <row r="46" spans="1:12" ht="21.75" customHeight="1" x14ac:dyDescent="0.2">
      <c r="A46" s="69"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46" s="69"/>
      <c r="C46" s="69"/>
      <c r="D46" s="69"/>
      <c r="E46" s="69"/>
      <c r="F46" s="69"/>
      <c r="G46" s="69"/>
      <c r="H46" s="52"/>
    </row>
    <row r="47" spans="1:12" ht="21.75" customHeight="1" x14ac:dyDescent="0.2">
      <c r="A47" s="69"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47" s="69"/>
      <c r="C47" s="69"/>
      <c r="D47" s="69"/>
      <c r="E47" s="69"/>
      <c r="F47" s="69"/>
      <c r="G47" s="69"/>
      <c r="H47" s="52"/>
    </row>
    <row r="48" spans="1:12" ht="21.75" customHeight="1" x14ac:dyDescent="0.2">
      <c r="A48" s="69"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48" s="69"/>
      <c r="C48" s="69"/>
      <c r="D48" s="69"/>
      <c r="E48" s="69"/>
      <c r="F48" s="69"/>
      <c r="G48" s="69"/>
      <c r="H48" s="52"/>
    </row>
    <row r="49" spans="1:8" ht="21.75" customHeight="1" x14ac:dyDescent="0.2">
      <c r="A49" s="69" t="str">
        <f>" - "&amp;Dados!B33</f>
        <v xml:space="preserve"> - Declaramos que até a presente data inexistem fatos impeditivos a participação desta empresa ao presente certame licitatório, ciente da obrigatoriedade de declarar ocorrências posteriores;</v>
      </c>
      <c r="B49" s="69"/>
      <c r="C49" s="69"/>
      <c r="D49" s="69"/>
      <c r="E49" s="69"/>
      <c r="F49" s="69"/>
      <c r="G49" s="69"/>
      <c r="H49" s="52"/>
    </row>
    <row r="50" spans="1:8" ht="30" customHeight="1" x14ac:dyDescent="0.2">
      <c r="A50" s="69"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50" s="69"/>
      <c r="C50" s="69"/>
      <c r="D50" s="69"/>
      <c r="E50" s="69"/>
      <c r="F50" s="69"/>
      <c r="G50" s="69"/>
    </row>
    <row r="51" spans="1:8" ht="25.5" customHeight="1" x14ac:dyDescent="0.2">
      <c r="A51" s="69"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51" s="69"/>
      <c r="C51" s="69"/>
      <c r="D51" s="69"/>
      <c r="E51" s="69"/>
      <c r="F51" s="69"/>
      <c r="G51" s="69"/>
    </row>
  </sheetData>
  <sheetProtection algorithmName="SHA-512" hashValue="4Wd2nR5Nmxb4dHQzu5nbEKhDoR8CQop0JXdDZwRygPWdR2cQ+XBk1Xla4BtNbVLvAjYTG9DSOzyuU1TW6iBnTw==" saltValue="tKoG/bzA8oWh1zQyKZ8zbA==" spinCount="100000" sheet="1" objects="1" scenarios="1"/>
  <autoFilter ref="A11:G51" xr:uid="{00000000-0009-0000-0000-000000000000}"/>
  <mergeCells count="23">
    <mergeCell ref="A50:G50"/>
    <mergeCell ref="A51:G51"/>
    <mergeCell ref="A44:G44"/>
    <mergeCell ref="A45:G45"/>
    <mergeCell ref="A46:G46"/>
    <mergeCell ref="A47:G47"/>
    <mergeCell ref="A48:G48"/>
    <mergeCell ref="A49:G49"/>
    <mergeCell ref="C6:D6"/>
    <mergeCell ref="E6:F6"/>
    <mergeCell ref="A2:G2"/>
    <mergeCell ref="A3:G3"/>
    <mergeCell ref="A4:G4"/>
    <mergeCell ref="A5:G5"/>
    <mergeCell ref="A40:G40"/>
    <mergeCell ref="A41:G41"/>
    <mergeCell ref="A42:G42"/>
    <mergeCell ref="B8:G8"/>
    <mergeCell ref="A43:G43"/>
    <mergeCell ref="B9:G9"/>
    <mergeCell ref="F38:G38"/>
    <mergeCell ref="F39:G39"/>
    <mergeCell ref="D10:G10"/>
  </mergeCells>
  <phoneticPr fontId="0" type="noConversion"/>
  <conditionalFormatting sqref="F38">
    <cfRule type="expression" dxfId="11" priority="1" stopIfTrue="1">
      <formula>IF($J38="Empate",IF(H38=1,TRUE(),FALSE()),FALSE())</formula>
    </cfRule>
    <cfRule type="expression" dxfId="10" priority="2" stopIfTrue="1">
      <formula>IF(H38="&gt;",FALSE(),IF(H38&gt;0,TRUE(),FALSE()))</formula>
    </cfRule>
    <cfRule type="expression" dxfId="9" priority="3" stopIfTrue="1">
      <formula>IF(H38="&gt;",TRUE(),FALSE())</formula>
    </cfRule>
  </conditionalFormatting>
  <conditionalFormatting sqref="F39">
    <cfRule type="expression" dxfId="8" priority="4" stopIfTrue="1">
      <formula>IF($J38="OK",IF(H38=1,TRUE(),FALSE()),FALSE())</formula>
    </cfRule>
    <cfRule type="expression" dxfId="7" priority="5" stopIfTrue="1">
      <formula>IF($J38="Empate",IF(H38=1,TRUE(),FALSE()),FALSE())</formula>
    </cfRule>
    <cfRule type="expression" dxfId="6" priority="6" stopIfTrue="1">
      <formula>IF($J38="Empate",IF(H38=2,TRUE(),FALSE()),FALSE())</formula>
    </cfRule>
  </conditionalFormatting>
  <conditionalFormatting sqref="F13:F37">
    <cfRule type="cellIs" dxfId="5" priority="11" stopIfTrue="1" operator="equal">
      <formula>""</formula>
    </cfRule>
  </conditionalFormatting>
  <conditionalFormatting sqref="D13:D37">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37">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37">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0"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7" t="s">
        <v>9</v>
      </c>
      <c r="B1" s="10" t="s">
        <v>51</v>
      </c>
      <c r="E1" s="4"/>
      <c r="F1" s="4"/>
      <c r="G1" s="4"/>
    </row>
    <row r="2" spans="1:7" x14ac:dyDescent="0.2">
      <c r="A2" s="17" t="s">
        <v>10</v>
      </c>
      <c r="B2" s="5" t="s">
        <v>52</v>
      </c>
      <c r="E2" s="4"/>
      <c r="F2" s="4"/>
      <c r="G2" s="4"/>
    </row>
    <row r="3" spans="1:7" x14ac:dyDescent="0.2">
      <c r="A3" s="17" t="s">
        <v>11</v>
      </c>
      <c r="B3" s="5" t="s">
        <v>53</v>
      </c>
      <c r="C3" s="5"/>
      <c r="E3" s="62"/>
      <c r="F3" s="4"/>
      <c r="G3" s="4"/>
    </row>
    <row r="4" spans="1:7" x14ac:dyDescent="0.2">
      <c r="A4" s="17" t="s">
        <v>12</v>
      </c>
      <c r="B4" s="10" t="s">
        <v>85</v>
      </c>
      <c r="C4" s="5"/>
      <c r="E4" s="62"/>
      <c r="F4" s="4"/>
      <c r="G4" s="4"/>
    </row>
    <row r="5" spans="1:7" x14ac:dyDescent="0.2">
      <c r="A5" s="17" t="s">
        <v>13</v>
      </c>
      <c r="B5" s="10" t="s">
        <v>36</v>
      </c>
      <c r="C5" s="5"/>
      <c r="E5" s="62"/>
      <c r="F5" s="4"/>
      <c r="G5" s="4"/>
    </row>
    <row r="6" spans="1:7" x14ac:dyDescent="0.2">
      <c r="A6" s="17" t="s">
        <v>31</v>
      </c>
      <c r="B6" s="13" t="s">
        <v>37</v>
      </c>
      <c r="C6" s="5"/>
      <c r="E6" s="62"/>
      <c r="F6" s="4"/>
      <c r="G6" s="4"/>
    </row>
    <row r="7" spans="1:7" x14ac:dyDescent="0.2">
      <c r="A7" s="17" t="s">
        <v>14</v>
      </c>
      <c r="B7" s="5" t="s">
        <v>30</v>
      </c>
      <c r="C7" s="5"/>
      <c r="E7" s="62"/>
      <c r="F7" s="4"/>
      <c r="G7" s="4"/>
    </row>
    <row r="8" spans="1:7" x14ac:dyDescent="0.2">
      <c r="A8" s="26" t="s">
        <v>23</v>
      </c>
      <c r="B8" s="55">
        <v>403112</v>
      </c>
      <c r="C8" s="5"/>
      <c r="E8" s="62"/>
      <c r="F8" s="4"/>
      <c r="G8" s="4"/>
    </row>
    <row r="9" spans="1:7" x14ac:dyDescent="0.2">
      <c r="A9" s="18" t="s">
        <v>0</v>
      </c>
      <c r="E9" s="4"/>
      <c r="F9" s="4"/>
      <c r="G9" s="4"/>
    </row>
    <row r="10" spans="1:7" x14ac:dyDescent="0.2">
      <c r="A10" s="19" t="s">
        <v>2</v>
      </c>
      <c r="E10" s="4"/>
      <c r="F10" s="4"/>
      <c r="G10" s="4"/>
    </row>
    <row r="11" spans="1:7" x14ac:dyDescent="0.2">
      <c r="A11" s="20" t="s">
        <v>8</v>
      </c>
      <c r="E11" s="4"/>
      <c r="F11" s="4"/>
      <c r="G11" s="4"/>
    </row>
    <row r="12" spans="1:7" x14ac:dyDescent="0.2">
      <c r="A12" s="19" t="s">
        <v>20</v>
      </c>
      <c r="E12" s="4"/>
      <c r="F12" s="4"/>
      <c r="G12" s="4"/>
    </row>
    <row r="13" spans="1:7" x14ac:dyDescent="0.2">
      <c r="A13" s="19" t="s">
        <v>24</v>
      </c>
      <c r="E13" s="4"/>
      <c r="F13" s="4"/>
      <c r="G13" s="4"/>
    </row>
    <row r="14" spans="1:7" x14ac:dyDescent="0.2">
      <c r="A14" s="64" t="s">
        <v>33</v>
      </c>
      <c r="E14" s="4"/>
      <c r="F14" s="4"/>
      <c r="G14" s="4"/>
    </row>
    <row r="15" spans="1:7" x14ac:dyDescent="0.2">
      <c r="A15" s="64" t="s">
        <v>34</v>
      </c>
      <c r="E15" s="4"/>
      <c r="F15" s="4"/>
      <c r="G15" s="4"/>
    </row>
    <row r="16" spans="1:7" x14ac:dyDescent="0.2">
      <c r="A16" s="64" t="s">
        <v>35</v>
      </c>
      <c r="B16" s="25"/>
      <c r="E16" s="25"/>
      <c r="F16" s="4"/>
      <c r="G16" s="4"/>
    </row>
    <row r="17" spans="1:256" s="24" customFormat="1" x14ac:dyDescent="0.2">
      <c r="A17" s="23" t="s">
        <v>21</v>
      </c>
      <c r="B17" s="65" t="s">
        <v>47</v>
      </c>
      <c r="C17" s="25"/>
      <c r="D17" s="25"/>
      <c r="E17" s="25"/>
      <c r="F17" s="25"/>
      <c r="G17" s="25"/>
      <c r="H17" s="25"/>
      <c r="I17" s="25"/>
      <c r="J17" s="25"/>
      <c r="K17" s="25"/>
      <c r="L17" s="25"/>
      <c r="M17" s="25"/>
    </row>
    <row r="18" spans="1:256" s="24" customFormat="1" x14ac:dyDescent="0.2">
      <c r="A18" s="23" t="s">
        <v>22</v>
      </c>
      <c r="B18" s="63"/>
      <c r="C18" s="57"/>
      <c r="D18" s="57"/>
      <c r="E18" s="57"/>
      <c r="F18" s="57"/>
      <c r="G18" s="57"/>
      <c r="H18" s="25"/>
      <c r="I18" s="25"/>
      <c r="J18" s="25"/>
      <c r="K18" s="25"/>
      <c r="L18" s="25"/>
      <c r="M18" s="25"/>
      <c r="IV18" s="25"/>
    </row>
    <row r="19" spans="1:256" x14ac:dyDescent="0.2">
      <c r="B19" s="25"/>
      <c r="E19" s="4"/>
      <c r="F19" s="25"/>
      <c r="G19" s="25"/>
    </row>
    <row r="20" spans="1:256" x14ac:dyDescent="0.2">
      <c r="B20" s="25"/>
      <c r="E20" s="61"/>
      <c r="F20" s="25"/>
      <c r="G20" s="25"/>
    </row>
    <row r="21" spans="1:256" x14ac:dyDescent="0.2">
      <c r="E21" s="61"/>
      <c r="F21" s="61"/>
      <c r="G21" s="61"/>
    </row>
    <row r="22" spans="1:256" x14ac:dyDescent="0.2">
      <c r="E22" s="61"/>
      <c r="F22" s="61"/>
      <c r="G22" s="61"/>
    </row>
    <row r="23" spans="1:256" ht="76.5" x14ac:dyDescent="0.2">
      <c r="A23" s="21" t="s">
        <v>15</v>
      </c>
      <c r="B23" s="22" t="s">
        <v>49</v>
      </c>
      <c r="E23" s="4"/>
      <c r="F23" s="4"/>
      <c r="G23" s="61"/>
    </row>
    <row r="24" spans="1:256" ht="63.75" x14ac:dyDescent="0.2">
      <c r="A24" s="21" t="s">
        <v>16</v>
      </c>
      <c r="B24" s="22" t="s">
        <v>48</v>
      </c>
      <c r="E24" s="4"/>
      <c r="F24" s="4"/>
      <c r="G24" s="61"/>
    </row>
    <row r="25" spans="1:256" ht="38.25" x14ac:dyDescent="0.2">
      <c r="A25" s="21" t="s">
        <v>17</v>
      </c>
      <c r="B25" s="57" t="s">
        <v>54</v>
      </c>
      <c r="C25" s="9"/>
      <c r="E25" s="4"/>
      <c r="F25" s="4"/>
      <c r="G25" s="61"/>
    </row>
    <row r="26" spans="1:256" ht="25.5" x14ac:dyDescent="0.2">
      <c r="A26" s="21" t="s">
        <v>18</v>
      </c>
      <c r="B26" s="22" t="s">
        <v>28</v>
      </c>
      <c r="E26" s="4"/>
      <c r="F26" s="4"/>
      <c r="G26" s="61"/>
    </row>
    <row r="27" spans="1:256" x14ac:dyDescent="0.2">
      <c r="A27" s="21" t="s">
        <v>32</v>
      </c>
      <c r="B27" s="66" t="s">
        <v>46</v>
      </c>
      <c r="G27" s="61"/>
    </row>
    <row r="28" spans="1:256" ht="38.25" x14ac:dyDescent="0.2">
      <c r="B28" s="22" t="s">
        <v>38</v>
      </c>
    </row>
    <row r="29" spans="1:256" ht="38.25" x14ac:dyDescent="0.2">
      <c r="B29" s="22" t="s">
        <v>39</v>
      </c>
    </row>
    <row r="30" spans="1:256" ht="63.75" x14ac:dyDescent="0.2">
      <c r="B30" s="22" t="s">
        <v>40</v>
      </c>
    </row>
    <row r="31" spans="1:256" ht="63.75" x14ac:dyDescent="0.2">
      <c r="B31" s="22" t="s">
        <v>41</v>
      </c>
    </row>
    <row r="32" spans="1:256" ht="63.75" x14ac:dyDescent="0.2">
      <c r="B32" s="22" t="s">
        <v>42</v>
      </c>
    </row>
    <row r="33" spans="2:2" ht="51" x14ac:dyDescent="0.2">
      <c r="B33" s="22" t="s">
        <v>43</v>
      </c>
    </row>
    <row r="34" spans="2:2" ht="76.5" x14ac:dyDescent="0.2">
      <c r="B34" s="22" t="s">
        <v>44</v>
      </c>
    </row>
    <row r="35" spans="2:2" ht="63.75" x14ac:dyDescent="0.2">
      <c r="B35" s="22" t="s">
        <v>45</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2022-11-17T19:56:17Z</cp:lastPrinted>
  <dcterms:created xsi:type="dcterms:W3CDTF">2006-04-18T17:38:46Z</dcterms:created>
  <dcterms:modified xsi:type="dcterms:W3CDTF">2022-11-18T14:44:09Z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