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114-23 - Eventual Contratação Serviço Consulta Neuropediatria - SMS\"/>
    </mc:Choice>
  </mc:AlternateContent>
  <xr:revisionPtr revIDLastSave="0" documentId="13_ncr:1_{8E6C6D70-E7C0-45B1-A151-E498CC998A0A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GoBack" localSheetId="1">Dados!$B$3</definedName>
    <definedName name="_Hlk94602424" localSheetId="1">Dados!$B$23</definedName>
    <definedName name="_Hlk94602431" localSheetId="1">Dados!$B$24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F15" i="1" s="1"/>
  <c r="A4" i="1"/>
  <c r="A18" i="1"/>
  <c r="A19" i="1"/>
  <c r="A17" i="1"/>
  <c r="A16" i="1"/>
  <c r="A6" i="1"/>
  <c r="A5" i="1"/>
  <c r="A3" i="1"/>
</calcChain>
</file>

<file path=xl/sharedStrings.xml><?xml version="1.0" encoding="utf-8"?>
<sst xmlns="http://schemas.openxmlformats.org/spreadsheetml/2006/main" count="52" uniqueCount="49">
  <si>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</si>
  <si>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</si>
  <si>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</si>
  <si>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</si>
  <si>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</si>
  <si>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</si>
  <si>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</si>
  <si>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</si>
  <si>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</si>
  <si>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</si>
  <si>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</si>
  <si>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</si>
  <si>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</si>
  <si>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</si>
  <si>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</si>
  <si>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</si>
  <si>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</si>
  <si>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</si>
  <si>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</si>
  <si>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</si>
  <si>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</si>
  <si>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</si>
  <si>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</si>
  <si>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</si>
  <si>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</si>
  <si>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</si>
  <si>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</si>
  <si>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</si>
  <si>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</si>
  <si>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</si>
  <si>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</si>
  <si>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</si>
  <si>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</si>
  <si>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</si>
  <si>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</si>
  <si>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Prazo da Ata: 12 meses a contar de sua assinatura.</t>
  </si>
  <si>
    <t>Sec. Saúde</t>
  </si>
  <si>
    <t>Homologação: __/__/2023</t>
  </si>
  <si>
    <t>Previsão Publicação: __/__/2023</t>
  </si>
  <si>
    <t>CONSULTA NEUROPEDIATRIA</t>
  </si>
  <si>
    <t>PREGÃO ELETRÔNICO Nº 114/2023</t>
  </si>
  <si>
    <t>PROCESSO ADMINISTRATIVO N° 0215/2023 de 19/01/2023</t>
  </si>
  <si>
    <t>EVENTUAL CONTRATAÇÃO DE SERVIÇOS DE CONSULTA EM NEUROPEDIATRIA - SRP</t>
  </si>
  <si>
    <t>MENOR PREÇO</t>
  </si>
  <si>
    <t xml:space="preserve">A prestação dos serviços será feita no município de Sumidouro, em consultório do Licitante. </t>
  </si>
  <si>
    <t>A Contratação será pelo Sistema de Registro de preços, pelo período de 12 (Doze) meses, para atender a uma demanda estimada de 150 (Cento e cinquenta) crianças, com retorno de forma diferenciada de cada paciente, ou seja, uns com 30 (Trinta) e outros com 90 (Noventa) dias.</t>
  </si>
  <si>
    <t>O pagamento do objeto de que trata o PREGÃO ELETRÔNICO 114/2023, será efetuado pela Tesouraria da Secretaria Municipal de Saúde de Sumidouro.</t>
  </si>
  <si>
    <t>SERV</t>
  </si>
  <si>
    <t>Abertura das Propostas: 20/09/2023,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</si>
</sst>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234429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5AC95C1-F05C-42DE-B2AD-A3384A500426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8B4C36C4-A958-4E7A-9652-4B1AE51F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696C3FF4-C6BF-403C-9E6F-823E7139450D}"/>
            </a:ext>
          </a:extLst>
        </xdr:cNvPr>
        <xdr:cNvGrpSpPr>
          <a:grpSpLocks/>
        </xdr:cNvGrpSpPr>
      </xdr:nvGrpSpPr>
      <xdr:grpSpPr bwMode="auto">
        <a:xfrm>
          <a:off x="5560943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6FE07E8C-3657-4586-8574-62EFD24ED4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DF0C7912-71EB-4565-B356-137806563F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0215/23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19"/>
  <sheetViews>
    <sheetView tabSelected="1" zoomScale="115" zoomScaleNormal="115" zoomScaleSheetLayoutView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7.5703125" style="2" customWidth="1"/>
    <col min="3" max="3" width="11" style="1" customWidth="1"/>
    <col min="4" max="4" width="8" style="1" customWidth="1"/>
    <col min="5" max="6" width="10.140625" style="13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3" t="s">
        <v>19</v>
      </c>
      <c r="B2" s="63"/>
      <c r="C2" s="63"/>
      <c r="D2" s="63"/>
      <c r="E2" s="63"/>
      <c r="F2" s="63"/>
      <c r="G2" s="63"/>
    </row>
    <row r="3" spans="1:11" x14ac:dyDescent="0.2">
      <c r="A3" s="63" t="str">
        <f>UPPER(Dados!B1&amp;"  -  "&amp;Dados!B4)</f>
        <v>PREGÃO ELETRÔNICO Nº 114/2023  -  ABERTURA DAS PROPOSTAS: 20/09/2023, ÀS 10:00HS</v>
      </c>
      <c r="B3" s="63"/>
      <c r="C3" s="63"/>
      <c r="D3" s="63"/>
      <c r="E3" s="63"/>
      <c r="F3" s="63"/>
      <c r="G3" s="63"/>
    </row>
    <row r="4" spans="1:11" x14ac:dyDescent="0.2">
      <c r="A4" s="64" t="str">
        <f>Dados!B3</f>
        <v>EVENTUAL CONTRATAÇÃO DE SERVIÇOS DE CONSULTA EM NEUROPEDIATRIA - SRP</v>
      </c>
      <c r="B4" s="64"/>
      <c r="C4" s="64"/>
      <c r="D4" s="64"/>
      <c r="E4" s="64"/>
      <c r="F4" s="64"/>
      <c r="G4" s="64"/>
    </row>
    <row r="5" spans="1:11" x14ac:dyDescent="0.2">
      <c r="A5" s="63" t="str">
        <f>Dados!B2</f>
        <v>PROCESSO ADMINISTRATIVO N° 0215/2023 de 19/01/2023</v>
      </c>
      <c r="B5" s="63"/>
      <c r="C5" s="63"/>
      <c r="D5" s="63"/>
      <c r="E5" s="63"/>
      <c r="F5" s="63"/>
      <c r="G5" s="63"/>
    </row>
    <row r="6" spans="1:11" x14ac:dyDescent="0.2">
      <c r="A6" s="50" t="str">
        <f>Dados!B7</f>
        <v>MENOR PREÇO</v>
      </c>
      <c r="B6" s="50"/>
      <c r="C6" s="61" t="s">
        <v>29</v>
      </c>
      <c r="D6" s="61"/>
      <c r="E6" s="62">
        <f>Dados!B8</f>
        <v>230000</v>
      </c>
      <c r="F6" s="62"/>
      <c r="G6" s="50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66"/>
      <c r="C8" s="66"/>
      <c r="D8" s="66"/>
      <c r="E8" s="66"/>
      <c r="F8" s="66"/>
      <c r="G8" s="66"/>
      <c r="H8" s="40"/>
    </row>
    <row r="9" spans="1:11" s="8" customFormat="1" ht="12" customHeight="1" x14ac:dyDescent="0.2">
      <c r="A9" s="15" t="s">
        <v>1</v>
      </c>
      <c r="B9" s="67"/>
      <c r="C9" s="67"/>
      <c r="D9" s="67"/>
      <c r="E9" s="67"/>
      <c r="F9" s="67"/>
      <c r="G9" s="67"/>
      <c r="H9" s="40"/>
    </row>
    <row r="10" spans="1:11" s="8" customFormat="1" ht="12" customHeight="1" x14ac:dyDescent="0.2">
      <c r="A10" s="15" t="s">
        <v>2</v>
      </c>
      <c r="B10" s="58"/>
      <c r="C10" s="26" t="s">
        <v>8</v>
      </c>
      <c r="D10" s="72"/>
      <c r="E10" s="72"/>
      <c r="F10" s="72"/>
      <c r="G10" s="72"/>
      <c r="H10" s="40"/>
    </row>
    <row r="11" spans="1:11" ht="4.5" customHeight="1" x14ac:dyDescent="0.2">
      <c r="A11" s="3"/>
      <c r="B11" s="28"/>
      <c r="C11" s="28"/>
      <c r="D11" s="28"/>
      <c r="E11" s="48"/>
      <c r="F11" s="29"/>
      <c r="G11" s="30"/>
    </row>
    <row r="12" spans="1:11" s="8" customFormat="1" ht="22.5" x14ac:dyDescent="0.2">
      <c r="A12" s="32" t="s">
        <v>3</v>
      </c>
      <c r="B12" s="32" t="s">
        <v>4</v>
      </c>
      <c r="C12" s="32" t="s">
        <v>5</v>
      </c>
      <c r="D12" s="32" t="s">
        <v>6</v>
      </c>
      <c r="E12" s="44" t="s">
        <v>25</v>
      </c>
      <c r="F12" s="44" t="s">
        <v>26</v>
      </c>
      <c r="G12" s="32" t="s">
        <v>7</v>
      </c>
      <c r="H12" s="40"/>
    </row>
    <row r="13" spans="1:11" s="8" customFormat="1" ht="28.5" customHeight="1" x14ac:dyDescent="0.2">
      <c r="A13" s="33">
        <v>1</v>
      </c>
      <c r="B13" s="31" t="s">
        <v>39</v>
      </c>
      <c r="C13" s="34" t="s">
        <v>47</v>
      </c>
      <c r="D13" s="47">
        <v>1000</v>
      </c>
      <c r="E13" s="49">
        <v>230</v>
      </c>
      <c r="F13" s="57"/>
      <c r="G13" s="35" t="str">
        <f>IF(F13="","",IF(ISTEXT(F13),"NC",F13*D13))</f>
        <v/>
      </c>
      <c r="H13" s="40"/>
      <c r="K13" s="7"/>
    </row>
    <row r="14" spans="1:11" s="27" customFormat="1" ht="9" x14ac:dyDescent="0.2">
      <c r="A14" s="36"/>
      <c r="E14" s="45"/>
      <c r="F14" s="68" t="s">
        <v>27</v>
      </c>
      <c r="G14" s="69"/>
      <c r="H14" s="41"/>
    </row>
    <row r="15" spans="1:11" ht="14.25" customHeight="1" x14ac:dyDescent="0.2">
      <c r="F15" s="70" t="str">
        <f>IF(SUM(G13:G13)=0,"",SUM(G13:G13))</f>
        <v/>
      </c>
      <c r="G15" s="71"/>
      <c r="H15" s="42"/>
    </row>
    <row r="16" spans="1:11" s="37" customFormat="1" ht="9" x14ac:dyDescent="0.2">
      <c r="A16" s="65" t="str">
        <f>" - "&amp;Dados!B23</f>
        <v xml:space="preserve"> - A prestação dos serviços será feita no município de Sumidouro, em consultório do Licitante. </v>
      </c>
      <c r="B16" s="65"/>
      <c r="C16" s="65"/>
      <c r="D16" s="65"/>
      <c r="E16" s="65"/>
      <c r="F16" s="65"/>
      <c r="G16" s="65"/>
      <c r="H16" s="43"/>
    </row>
    <row r="17" spans="1:8" s="37" customFormat="1" ht="23.25" customHeight="1" x14ac:dyDescent="0.2">
      <c r="A17" s="65" t="str">
        <f>" - "&amp;Dados!B24</f>
        <v xml:space="preserve"> - A Contratação será pelo Sistema de Registro de preços, pelo período de 12 (Doze) meses, para atender a uma demanda estimada de 150 (Cento e cinquenta) crianças, com retorno de forma diferenciada de cada paciente, ou seja, uns com 30 (Trinta) e outros com 90 (Noventa) dias.</v>
      </c>
      <c r="B17" s="65"/>
      <c r="C17" s="65"/>
      <c r="D17" s="65"/>
      <c r="E17" s="65"/>
      <c r="F17" s="65"/>
      <c r="G17" s="65"/>
      <c r="H17" s="43"/>
    </row>
    <row r="18" spans="1:8" s="37" customFormat="1" ht="9" x14ac:dyDescent="0.2">
      <c r="A18" s="65" t="str">
        <f>" - "&amp;Dados!B25</f>
        <v xml:space="preserve"> - O pagamento do objeto de que trata o PREGÃO ELETRÔNICO 114/2023, será efetuado pela Tesouraria da Secretaria Municipal de Saúde de Sumidouro.</v>
      </c>
      <c r="B18" s="65"/>
      <c r="C18" s="65"/>
      <c r="D18" s="65"/>
      <c r="E18" s="65"/>
      <c r="F18" s="65"/>
      <c r="G18" s="65"/>
      <c r="H18" s="43"/>
    </row>
    <row r="19" spans="1:8" s="27" customFormat="1" ht="9" x14ac:dyDescent="0.2">
      <c r="A19" s="65" t="str">
        <f>" - "&amp;Dados!B26</f>
        <v xml:space="preserve"> - Proposta válida por 60 (sessenta) dias</v>
      </c>
      <c r="B19" s="65"/>
      <c r="C19" s="65"/>
      <c r="D19" s="65"/>
      <c r="E19" s="65"/>
      <c r="F19" s="65"/>
      <c r="G19" s="65"/>
      <c r="H19" s="41"/>
    </row>
  </sheetData>
  <sheetProtection algorithmName="SHA-512" hashValue="U3JF4tyk6RMpV8+b0o8KNPttJMTNG76Sc1xdqMJ8tc/zzz+w4sYmPqqRHYRPY8Dd5A3NLG4Gg1ZzNB2eFI/oXw==" saltValue="bDUFIYqk/2ZygfwQx2292g==" spinCount="100000" sheet="1" objects="1" scenarios="1"/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B10">
    <cfRule type="cellIs" dxfId="11" priority="8" stopIfTrue="1" operator="equal">
      <formula>$G$1</formula>
    </cfRule>
  </conditionalFormatting>
  <conditionalFormatting sqref="B13">
    <cfRule type="expression" dxfId="10" priority="10" stopIfTrue="1">
      <formula>IF(#REF!=1,IF(#REF!=0,1,0),0)</formula>
    </cfRule>
  </conditionalFormatting>
  <conditionalFormatting sqref="B8:G9">
    <cfRule type="cellIs" dxfId="9" priority="9" stopIfTrue="1" operator="equal">
      <formula>$J$1</formula>
    </cfRule>
  </conditionalFormatting>
  <conditionalFormatting sqref="D13">
    <cfRule type="expression" priority="12" stopIfTrue="1">
      <formula>$A13</formula>
    </cfRule>
  </conditionalFormatting>
  <conditionalFormatting sqref="D10:G10">
    <cfRule type="cellIs" dxfId="8" priority="24" stopIfTrue="1" operator="equal">
      <formula>$E$1</formula>
    </cfRule>
  </conditionalFormatting>
  <conditionalFormatting sqref="F13">
    <cfRule type="cellIs" dxfId="7" priority="11" stopIfTrue="1" operator="equal">
      <formula>""</formula>
    </cfRule>
  </conditionalFormatting>
  <conditionalFormatting sqref="F14">
    <cfRule type="expression" dxfId="6" priority="1" stopIfTrue="1">
      <formula>IF($J14="Empate",IF(H14=1,TRUE(),FALSE()),FALSE())</formula>
    </cfRule>
    <cfRule type="expression" dxfId="5" priority="2" stopIfTrue="1">
      <formula>IF(H14="&gt;",FALSE(),IF(H14&gt;0,TRUE(),FALSE()))</formula>
    </cfRule>
    <cfRule type="expression" dxfId="4" priority="3" stopIfTrue="1">
      <formula>IF(H14="&gt;",TRUE(),FALSE())</formula>
    </cfRule>
  </conditionalFormatting>
  <conditionalFormatting sqref="F15">
    <cfRule type="expression" dxfId="3" priority="4" stopIfTrue="1">
      <formula>IF($J14="OK",IF(H14=1,TRUE(),FALSE()),FALSE())</formula>
    </cfRule>
    <cfRule type="expression" dxfId="2" priority="5" stopIfTrue="1">
      <formula>IF($J14="Empate",IF(H14=1,TRUE(),FALSE()),FALSE())</formula>
    </cfRule>
    <cfRule type="expression" dxfId="1" priority="6" stopIfTrue="1">
      <formula>IF($J14="Empate",IF(H14=2,TRUE(),FALSE()),FALSE())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6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5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4" width="41.42578125" customWidth="1"/>
    <col min="5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9</v>
      </c>
      <c r="B1" s="59" t="s">
        <v>40</v>
      </c>
      <c r="E1" s="4"/>
      <c r="F1" s="4"/>
      <c r="G1" s="4"/>
    </row>
    <row r="2" spans="1:7" x14ac:dyDescent="0.2">
      <c r="A2" s="16" t="s">
        <v>10</v>
      </c>
      <c r="B2" s="59" t="s">
        <v>41</v>
      </c>
      <c r="E2" s="4"/>
      <c r="F2" s="4"/>
      <c r="G2" s="4"/>
    </row>
    <row r="3" spans="1:7" x14ac:dyDescent="0.2">
      <c r="A3" s="16" t="s">
        <v>11</v>
      </c>
      <c r="B3" s="59" t="s">
        <v>42</v>
      </c>
      <c r="C3" s="5"/>
      <c r="E3" s="52"/>
      <c r="F3" s="4"/>
      <c r="G3" s="4"/>
    </row>
    <row r="4" spans="1:7" x14ac:dyDescent="0.2">
      <c r="A4" s="16" t="s">
        <v>12</v>
      </c>
      <c r="B4" s="59" t="s">
        <v>48</v>
      </c>
      <c r="C4" s="5"/>
      <c r="E4" s="52"/>
      <c r="F4" s="4"/>
      <c r="G4" s="4"/>
    </row>
    <row r="5" spans="1:7" x14ac:dyDescent="0.2">
      <c r="A5" s="16" t="s">
        <v>13</v>
      </c>
      <c r="B5" s="59" t="s">
        <v>37</v>
      </c>
      <c r="C5" s="5"/>
      <c r="E5" s="52"/>
      <c r="F5" s="4"/>
      <c r="G5" s="4"/>
    </row>
    <row r="6" spans="1:7" x14ac:dyDescent="0.2">
      <c r="A6" s="16" t="s">
        <v>30</v>
      </c>
      <c r="B6" s="60" t="s">
        <v>38</v>
      </c>
      <c r="C6" s="5"/>
      <c r="E6" s="52"/>
      <c r="F6" s="4"/>
      <c r="G6" s="4"/>
    </row>
    <row r="7" spans="1:7" x14ac:dyDescent="0.2">
      <c r="A7" s="16" t="s">
        <v>14</v>
      </c>
      <c r="B7" s="59" t="s">
        <v>43</v>
      </c>
      <c r="C7" s="5"/>
      <c r="E7" s="52"/>
      <c r="F7" s="4"/>
      <c r="G7" s="4"/>
    </row>
    <row r="8" spans="1:7" x14ac:dyDescent="0.2">
      <c r="A8" s="25" t="s">
        <v>23</v>
      </c>
      <c r="B8" s="46">
        <v>230000</v>
      </c>
      <c r="C8" s="5"/>
      <c r="E8" s="52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20</v>
      </c>
      <c r="E12" s="4"/>
      <c r="F12" s="4"/>
      <c r="G12" s="4"/>
    </row>
    <row r="13" spans="1:7" x14ac:dyDescent="0.2">
      <c r="A13" s="18" t="s">
        <v>24</v>
      </c>
      <c r="E13" s="4"/>
      <c r="F13" s="4"/>
      <c r="G13" s="4"/>
    </row>
    <row r="14" spans="1:7" x14ac:dyDescent="0.2">
      <c r="A14" s="54" t="s">
        <v>32</v>
      </c>
      <c r="E14" s="4"/>
      <c r="F14" s="4"/>
      <c r="G14" s="4"/>
    </row>
    <row r="15" spans="1:7" x14ac:dyDescent="0.2">
      <c r="A15" s="54" t="s">
        <v>33</v>
      </c>
      <c r="E15" s="4"/>
      <c r="F15" s="4"/>
      <c r="G15" s="4"/>
    </row>
    <row r="16" spans="1:7" x14ac:dyDescent="0.2">
      <c r="A16" s="54" t="s">
        <v>34</v>
      </c>
      <c r="B16" s="24"/>
      <c r="E16" s="24"/>
      <c r="F16" s="4"/>
      <c r="G16" s="4"/>
    </row>
    <row r="17" spans="1:256" s="23" customFormat="1" x14ac:dyDescent="0.2">
      <c r="A17" s="22" t="s">
        <v>21</v>
      </c>
      <c r="B17" s="55" t="s">
        <v>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22</v>
      </c>
      <c r="B18" s="53"/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1"/>
      <c r="F20" s="24"/>
      <c r="G20" s="24"/>
    </row>
    <row r="21" spans="1:256" x14ac:dyDescent="0.2">
      <c r="E21" s="51"/>
      <c r="F21" s="51"/>
      <c r="G21" s="51"/>
    </row>
    <row r="22" spans="1:256" x14ac:dyDescent="0.2">
      <c r="E22" s="51"/>
      <c r="F22" s="51"/>
      <c r="G22" s="51"/>
    </row>
    <row r="23" spans="1:256" ht="25.5" x14ac:dyDescent="0.2">
      <c r="A23" s="20" t="s">
        <v>15</v>
      </c>
      <c r="B23" s="60" t="s">
        <v>44</v>
      </c>
      <c r="E23" s="4"/>
      <c r="F23" s="4"/>
      <c r="G23" s="51"/>
    </row>
    <row r="24" spans="1:256" ht="63.75" x14ac:dyDescent="0.2">
      <c r="A24" s="20" t="s">
        <v>16</v>
      </c>
      <c r="B24" s="21" t="s">
        <v>45</v>
      </c>
      <c r="E24" s="4"/>
      <c r="F24" s="4"/>
      <c r="G24" s="51"/>
    </row>
    <row r="25" spans="1:256" ht="38.25" x14ac:dyDescent="0.2">
      <c r="A25" s="20" t="s">
        <v>17</v>
      </c>
      <c r="B25" s="60" t="s">
        <v>46</v>
      </c>
      <c r="C25" s="9"/>
      <c r="E25" s="4"/>
      <c r="F25" s="4"/>
      <c r="G25" s="51"/>
    </row>
    <row r="26" spans="1:256" ht="25.5" x14ac:dyDescent="0.2">
      <c r="A26" s="20" t="s">
        <v>18</v>
      </c>
      <c r="B26" s="21" t="s">
        <v>28</v>
      </c>
      <c r="E26" s="4"/>
      <c r="F26" s="4"/>
      <c r="G26" s="51"/>
    </row>
    <row r="27" spans="1:256" x14ac:dyDescent="0.2">
      <c r="A27" s="20" t="s">
        <v>31</v>
      </c>
      <c r="B27" s="56" t="s">
        <v>35</v>
      </c>
      <c r="G27" s="51"/>
    </row>
    <row r="28" spans="1:256" x14ac:dyDescent="0.2">
      <c r="B28" s="21"/>
    </row>
    <row r="29" spans="1:256" x14ac:dyDescent="0.2">
      <c r="B29" s="21"/>
    </row>
    <row r="30" spans="1:256" x14ac:dyDescent="0.2">
      <c r="B30" s="21"/>
    </row>
    <row r="31" spans="1:256" x14ac:dyDescent="0.2">
      <c r="B31" s="21"/>
    </row>
    <row r="32" spans="1:256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Quadro de Preços</vt:lpstr>
      <vt:lpstr>Dados</vt:lpstr>
      <vt:lpstr>Dados!_GoBack</vt:lpstr>
      <vt:lpstr>Dados!_Hlk94602424</vt:lpstr>
      <vt:lpstr>Dados!_Hlk94602431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2023-08-18T16:43:30Z</cp:lastPrinted>
  <dcterms:created xsi:type="dcterms:W3CDTF">2006-04-18T17:38:46Z</dcterms:created>
  <dcterms:modified xsi:type="dcterms:W3CDTF">2023-08-31T17:04:30Z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