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Preços'!$A$13:$G$26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15" i="1" l="1"/>
  <c r="F21" i="1" s="1"/>
  <c r="A5" i="1" l="1"/>
  <c r="A4" i="1"/>
  <c r="A3" i="1"/>
  <c r="E8" i="1" l="1"/>
  <c r="A6" i="1"/>
  <c r="A25" i="1"/>
  <c r="A26" i="1"/>
  <c r="A24" i="1"/>
  <c r="A23" i="1"/>
  <c r="A8" i="1"/>
  <c r="A7" i="1"/>
</calcChain>
</file>

<file path=xl/sharedStrings.xml><?xml version="1.0" encoding="utf-8"?>
<sst xmlns="http://schemas.openxmlformats.org/spreadsheetml/2006/main" count="62" uniqueCount="55">
  <si>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</si>
  <si>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</si>
  <si>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</si>
  <si>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</si>
  <si>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</si>
  <si>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</si>
  <si>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</si>
  <si>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</si>
  <si>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</si>
  <si>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</si>
  <si>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</si>
  <si>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</si>
  <si>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</si>
  <si>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</si>
  <si>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</si>
  <si>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</si>
  <si>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</si>
  <si>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</si>
  <si>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</si>
  <si>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</si>
  <si>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</si>
  <si>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</si>
  <si>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</si>
  <si>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</si>
  <si>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</si>
  <si>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</si>
  <si>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</si>
  <si>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</si>
  <si>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</si>
  <si>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</si>
  <si>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</si>
  <si>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</si>
  <si>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</si>
  <si>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</si>
  <si>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</si>
  <si>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</si>
  <si>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</si>
  <si>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Item</t>
  </si>
  <si>
    <t>Prazo do Registro de Preços: 12 meses</t>
  </si>
  <si>
    <t>Secretaria de Desenvolvimento Social</t>
  </si>
  <si>
    <t>Valor Total:</t>
  </si>
  <si>
    <t xml:space="preserve">MENOR PREÇO </t>
  </si>
  <si>
    <t>DISPENSA ELETRÔNICA Nº 041/2025</t>
  </si>
  <si>
    <t>PROCESSO ADMINISTRATIVO N° 1755/2025 de 11/04/2025</t>
  </si>
  <si>
    <t>PERÍODO DE PROPOSTAS: de 07/05/2025 até 13/05/2025 às 08:00hs</t>
  </si>
  <si>
    <t>PERÍODO DE LANCES: 13/05/2025 as 08:00 hs até 13/05/2025 as 14:00 hs</t>
  </si>
  <si>
    <t>O pagamento do objeto de que trata a DISPENSA ELETRÔNICA 041/2025, e consequente contrato serão efetuados pela Tesouraria da SMDS nos termos do Art. 7 da Instrução Normativa SEGES/ME nº 77, de 2022.</t>
  </si>
  <si>
    <t>Serviços de dedetização contra insetos rasteiros como baratas, formigas, pulgas e aranhas e desratização (controle de ratos) na Secretaria de Desenvolvimento Social (Sede).</t>
  </si>
  <si>
    <t>M3</t>
  </si>
  <si>
    <t>Serviços de dedetização contra insetos rasteiros como baratas, formigas, pulgas e aranhas e desratização (controle de ratos) no Centro de Referência Especializado de Assistência Social (CREAS)</t>
  </si>
  <si>
    <t>Serviços de dedetização contra insetos rasteiros como baratas, formigas, pulgas e aranhas e desratização (controle de ratos) para Centro de Referência e Assistência Social (CRAS)</t>
  </si>
  <si>
    <t>Serviços de dedetização contra insetos rasteiros como baratas, formigas, pulgas e aranhas e desratização (controle de ratos) para Instituição de Acolhimento</t>
  </si>
  <si>
    <t>Serviços de dedetização contra insetos rasteiros como baratas, formigas, pulgas e aranhas e desratização (controle de ratos) para Centro de Referência e Assistência Social (CRAS – Unidade Campinas)</t>
  </si>
  <si>
    <t>EVENTUAL CONTRATAÇÃO DE SERVIÇO DE CONTROLE DE PRAGAS E VETORES URBANOS - SMDS</t>
  </si>
  <si>
    <t>1901.08 122 0033 2.271 3390.39.00 15000000 16
1901.08 244 0079 2.287 3390.39.00 166100000001 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</si>
</sst>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0680/2025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7"/>
  <sheetViews>
    <sheetView tabSelected="1" topLeftCell="A4" zoomScale="130" zoomScaleNormal="130" zoomScaleSheetLayoutView="100" workbookViewId="0">
      <selection activeCell="J15" sqref="J15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041/2025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07/05/2025 até 13/05/2025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13/05/2025 as 08:00 hs até 13/05/2025 as 14:00 hs</v>
      </c>
      <c r="B5" s="62"/>
      <c r="C5" s="62"/>
      <c r="D5" s="62"/>
      <c r="E5" s="62"/>
      <c r="F5" s="62"/>
      <c r="G5" s="62"/>
    </row>
    <row r="6" spans="1:11" ht="12.25" customHeight="1" x14ac:dyDescent="0.2">
      <c r="A6" s="65" t="str">
        <f>Dados!B3</f>
        <v>EVENTUAL CONTRATAÇÃO DE SERVIÇO DE CONTROLE DE PRAGAS E VETORES URBANOS - SMDS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1755/2025 de 11/04/2025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 xml:space="preserve">MENOR PREÇO </v>
      </c>
      <c r="B8" s="47"/>
      <c r="C8" s="62" t="s">
        <v>27</v>
      </c>
      <c r="D8" s="62"/>
      <c r="E8" s="63">
        <f>Dados!B9</f>
        <v>2069.7600000000002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37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32.6" x14ac:dyDescent="0.2">
      <c r="A15" s="59">
        <v>1</v>
      </c>
      <c r="B15" s="61" t="s">
        <v>47</v>
      </c>
      <c r="C15" s="30" t="s">
        <v>48</v>
      </c>
      <c r="D15" s="44">
        <v>150</v>
      </c>
      <c r="E15" s="46">
        <v>1.47</v>
      </c>
      <c r="F15" s="56"/>
      <c r="G15" s="31" t="str">
        <f>IF(F15="","",IF(ISTEXT(F15),"NC",F15*D15))</f>
        <v/>
      </c>
      <c r="H15" s="36"/>
      <c r="K15" s="7"/>
    </row>
    <row r="16" spans="1:11" s="8" customFormat="1" ht="32.6" x14ac:dyDescent="0.2">
      <c r="A16" s="59">
        <v>2</v>
      </c>
      <c r="B16" s="61" t="s">
        <v>49</v>
      </c>
      <c r="C16" s="30" t="s">
        <v>48</v>
      </c>
      <c r="D16" s="44">
        <v>100</v>
      </c>
      <c r="E16" s="46">
        <v>1.47</v>
      </c>
      <c r="F16" s="56"/>
      <c r="G16" s="31" t="str">
        <f t="shared" ref="G16:G19" si="0">IF(F16="","",IF(ISTEXT(F16),"NC",F16*D16))</f>
        <v/>
      </c>
      <c r="H16" s="36"/>
      <c r="K16" s="7"/>
    </row>
    <row r="17" spans="1:11" s="8" customFormat="1" ht="32.6" x14ac:dyDescent="0.2">
      <c r="A17" s="59">
        <v>3</v>
      </c>
      <c r="B17" s="61" t="s">
        <v>50</v>
      </c>
      <c r="C17" s="30" t="s">
        <v>48</v>
      </c>
      <c r="D17" s="44">
        <v>150</v>
      </c>
      <c r="E17" s="46">
        <v>1.47</v>
      </c>
      <c r="F17" s="56"/>
      <c r="G17" s="31" t="str">
        <f t="shared" si="0"/>
        <v/>
      </c>
      <c r="H17" s="36"/>
      <c r="K17" s="7"/>
    </row>
    <row r="18" spans="1:11" s="8" customFormat="1" ht="32.6" x14ac:dyDescent="0.2">
      <c r="A18" s="59">
        <v>4</v>
      </c>
      <c r="B18" s="61" t="s">
        <v>51</v>
      </c>
      <c r="C18" s="30" t="s">
        <v>48</v>
      </c>
      <c r="D18" s="44">
        <v>900</v>
      </c>
      <c r="E18" s="46">
        <v>1.47</v>
      </c>
      <c r="F18" s="56"/>
      <c r="G18" s="31" t="str">
        <f t="shared" si="0"/>
        <v/>
      </c>
      <c r="H18" s="36"/>
      <c r="K18" s="7"/>
    </row>
    <row r="19" spans="1:11" s="8" customFormat="1" ht="32.6" x14ac:dyDescent="0.2">
      <c r="A19" s="59">
        <v>5</v>
      </c>
      <c r="B19" s="61" t="s">
        <v>52</v>
      </c>
      <c r="C19" s="30" t="s">
        <v>48</v>
      </c>
      <c r="D19" s="44">
        <v>108</v>
      </c>
      <c r="E19" s="46">
        <v>1.47</v>
      </c>
      <c r="F19" s="56"/>
      <c r="G19" s="31" t="str">
        <f t="shared" si="0"/>
        <v/>
      </c>
      <c r="H19" s="36"/>
      <c r="K19" s="7"/>
    </row>
    <row r="20" spans="1:11" s="25" customFormat="1" ht="8.85" x14ac:dyDescent="0.2">
      <c r="A20" s="32"/>
      <c r="E20" s="42"/>
      <c r="F20" s="69" t="s">
        <v>40</v>
      </c>
      <c r="G20" s="70"/>
      <c r="H20" s="37"/>
    </row>
    <row r="21" spans="1:11" ht="14.3" customHeight="1" x14ac:dyDescent="0.2">
      <c r="F21" s="71">
        <f>SUM(G15:G19)</f>
        <v>0</v>
      </c>
      <c r="G21" s="72"/>
      <c r="H21" s="38"/>
    </row>
    <row r="22" spans="1:11" ht="10.9" customHeight="1" x14ac:dyDescent="0.2">
      <c r="G22" s="12"/>
      <c r="H22" s="38"/>
    </row>
    <row r="23" spans="1:11" s="33" customFormat="1" ht="8.85" x14ac:dyDescent="0.2">
      <c r="A23" s="66" t="str">
        <f>" - "&amp;Dados!B20</f>
        <v xml:space="preserve"> - A execução do objeto da presente licitação será realizada junto a Secretaria obedecendo, na íntegra, ao detalhamento do termo de referência (ANEXO II).</v>
      </c>
      <c r="B23" s="66"/>
      <c r="C23" s="66"/>
      <c r="D23" s="66"/>
      <c r="E23" s="66"/>
      <c r="F23" s="66"/>
      <c r="G23" s="66"/>
      <c r="H23" s="39"/>
    </row>
    <row r="24" spans="1:11" s="33" customFormat="1" ht="8.85" x14ac:dyDescent="0.2">
      <c r="A24" s="66" t="str">
        <f>" - "&amp;Dados!B21</f>
        <v xml:space="preserve"> - A administração rejeitará, no todo ou em parte, o fornecimento executado em desacordo com os termos do Edital e seus anexos.</v>
      </c>
      <c r="B24" s="66"/>
      <c r="C24" s="66"/>
      <c r="D24" s="66"/>
      <c r="E24" s="66"/>
      <c r="F24" s="66"/>
      <c r="G24" s="66"/>
      <c r="H24" s="39"/>
    </row>
    <row r="25" spans="1:11" s="33" customFormat="1" ht="21.25" customHeight="1" x14ac:dyDescent="0.2">
      <c r="A25" s="66" t="str">
        <f>" - "&amp;Dados!B22</f>
        <v xml:space="preserve"> - O pagamento do objeto de que trata a DISPENSA ELETRÔNICA 041/2025, e consequente contrato serão efetuados pela Tesouraria da SMDS nos termos do Art. 7 da Instrução Normativa SEGES/ME nº 77, de 2022.</v>
      </c>
      <c r="B25" s="66"/>
      <c r="C25" s="66"/>
      <c r="D25" s="66"/>
      <c r="E25" s="66"/>
      <c r="F25" s="66"/>
      <c r="G25" s="66"/>
      <c r="H25" s="39"/>
    </row>
    <row r="26" spans="1:11" s="25" customFormat="1" ht="8.85" x14ac:dyDescent="0.2">
      <c r="A26" s="66" t="str">
        <f>" - "&amp;Dados!B23</f>
        <v xml:space="preserve"> - Proposta válida por 60 (sessenta) dias</v>
      </c>
      <c r="B26" s="66"/>
      <c r="C26" s="66"/>
      <c r="D26" s="66"/>
      <c r="E26" s="66"/>
      <c r="F26" s="66"/>
      <c r="G26" s="66"/>
      <c r="H26" s="37"/>
    </row>
    <row r="27" spans="1:11" x14ac:dyDescent="0.2">
      <c r="H27" s="40"/>
    </row>
    <row r="28" spans="1:11" x14ac:dyDescent="0.2">
      <c r="H28" s="40"/>
    </row>
    <row r="29" spans="1:11" x14ac:dyDescent="0.2">
      <c r="H29" s="40"/>
    </row>
    <row r="30" spans="1:11" x14ac:dyDescent="0.2">
      <c r="H30" s="40"/>
    </row>
    <row r="31" spans="1:11" x14ac:dyDescent="0.2">
      <c r="H31" s="40"/>
    </row>
    <row r="32" spans="1:11" x14ac:dyDescent="0.2">
      <c r="H32" s="40"/>
    </row>
    <row r="33" spans="2:7" ht="12.75" customHeight="1" x14ac:dyDescent="0.2">
      <c r="B33" s="1"/>
      <c r="G33" s="1"/>
    </row>
    <row r="34" spans="2:7" x14ac:dyDescent="0.2">
      <c r="B34" s="1"/>
      <c r="G34" s="1"/>
    </row>
    <row r="35" spans="2:7" x14ac:dyDescent="0.2">
      <c r="B35" s="1"/>
      <c r="G35" s="1"/>
    </row>
    <row r="36" spans="2:7" x14ac:dyDescent="0.2">
      <c r="B36" s="1"/>
      <c r="G36" s="1"/>
    </row>
    <row r="37" spans="2:7" x14ac:dyDescent="0.2">
      <c r="B37" s="1"/>
      <c r="G37" s="1"/>
    </row>
  </sheetData>
  <sheetProtection password="CE28" sheet="1" objects="1" scenarios="1"/>
  <autoFilter ref="A13:G26"/>
  <mergeCells count="17">
    <mergeCell ref="A23:G23"/>
    <mergeCell ref="A24:G24"/>
    <mergeCell ref="A25:G25"/>
    <mergeCell ref="B10:G10"/>
    <mergeCell ref="A26:G26"/>
    <mergeCell ref="B11:G11"/>
    <mergeCell ref="F20:G20"/>
    <mergeCell ref="F21:G21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9" stopIfTrue="1" operator="equal">
      <formula>$G$1</formula>
    </cfRule>
  </conditionalFormatting>
  <conditionalFormatting sqref="B10:G11">
    <cfRule type="cellIs" dxfId="9" priority="10" stopIfTrue="1" operator="equal">
      <formula>$J$1</formula>
    </cfRule>
  </conditionalFormatting>
  <conditionalFormatting sqref="D15:D19">
    <cfRule type="expression" priority="13" stopIfTrue="1">
      <formula>$A15</formula>
    </cfRule>
  </conditionalFormatting>
  <conditionalFormatting sqref="D12:G12">
    <cfRule type="cellIs" dxfId="8" priority="25" stopIfTrue="1" operator="equal">
      <formula>$E$1</formula>
    </cfRule>
  </conditionalFormatting>
  <conditionalFormatting sqref="F15:F19">
    <cfRule type="cellIs" dxfId="7" priority="12" stopIfTrue="1" operator="equal">
      <formula>""</formula>
    </cfRule>
  </conditionalFormatting>
  <conditionalFormatting sqref="F20">
    <cfRule type="expression" dxfId="6" priority="2" stopIfTrue="1">
      <formula>IF($J20="Empate",IF(H20=1,TRUE(),FALSE()),FALSE())</formula>
    </cfRule>
    <cfRule type="expression" dxfId="5" priority="3" stopIfTrue="1">
      <formula>IF(H20="&gt;",FALSE(),IF(H20&gt;0,TRUE(),FALSE()))</formula>
    </cfRule>
    <cfRule type="expression" dxfId="4" priority="4" stopIfTrue="1">
      <formula>IF(H20="&gt;",TRUE(),FALSE())</formula>
    </cfRule>
  </conditionalFormatting>
  <conditionalFormatting sqref="F21">
    <cfRule type="expression" dxfId="3" priority="5" stopIfTrue="1">
      <formula>IF($J20="OK",IF(H20=1,TRUE(),FALSE()),FALSE())</formula>
    </cfRule>
    <cfRule type="expression" dxfId="2" priority="6" stopIfTrue="1">
      <formula>IF($J20="Empate",IF(H20=1,TRUE(),FALSE()),FALSE())</formula>
    </cfRule>
    <cfRule type="expression" dxfId="1" priority="7" stopIfTrue="1">
      <formula>IF($J20="Empate",IF(H20=2,TRUE(),FALSE()),FALSE())</formula>
    </cfRule>
  </conditionalFormatting>
  <conditionalFormatting sqref="G15:G19">
    <cfRule type="expression" dxfId="0" priority="26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84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5"/>
  <sheetViews>
    <sheetView workbookViewId="0">
      <selection activeCell="B20" sqref="B20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42</v>
      </c>
      <c r="E1" s="4"/>
      <c r="F1" s="4"/>
      <c r="G1" s="4"/>
    </row>
    <row r="2" spans="1:7" x14ac:dyDescent="0.2">
      <c r="A2" s="15" t="s">
        <v>9</v>
      </c>
      <c r="B2" s="53" t="s">
        <v>43</v>
      </c>
      <c r="E2" s="4"/>
      <c r="F2" s="4"/>
      <c r="G2" s="4"/>
    </row>
    <row r="3" spans="1:7" x14ac:dyDescent="0.2">
      <c r="A3" s="15" t="s">
        <v>10</v>
      </c>
      <c r="B3" s="53" t="s">
        <v>53</v>
      </c>
      <c r="C3" s="5"/>
      <c r="E3" s="49"/>
      <c r="F3" s="4"/>
      <c r="G3" s="4"/>
    </row>
    <row r="4" spans="1:7" x14ac:dyDescent="0.2">
      <c r="A4" s="15" t="s">
        <v>11</v>
      </c>
      <c r="B4" s="53" t="s">
        <v>44</v>
      </c>
      <c r="C4" s="5"/>
      <c r="E4" s="49"/>
      <c r="F4" s="4"/>
      <c r="G4" s="4"/>
    </row>
    <row r="5" spans="1:7" x14ac:dyDescent="0.2">
      <c r="A5" s="15"/>
      <c r="B5" s="53" t="s">
        <v>45</v>
      </c>
      <c r="C5" s="5"/>
      <c r="E5" s="49"/>
      <c r="F5" s="4"/>
      <c r="G5" s="4"/>
    </row>
    <row r="6" spans="1:7" x14ac:dyDescent="0.2">
      <c r="A6" s="15" t="s">
        <v>12</v>
      </c>
      <c r="B6" s="53" t="s">
        <v>35</v>
      </c>
      <c r="C6" s="5"/>
      <c r="E6" s="49"/>
      <c r="F6" s="4"/>
      <c r="G6" s="4"/>
    </row>
    <row r="7" spans="1:7" x14ac:dyDescent="0.2">
      <c r="A7" s="15" t="s">
        <v>28</v>
      </c>
      <c r="B7" s="54" t="s">
        <v>36</v>
      </c>
      <c r="C7" s="5"/>
      <c r="E7" s="49"/>
      <c r="F7" s="4"/>
      <c r="G7" s="4"/>
    </row>
    <row r="8" spans="1:7" x14ac:dyDescent="0.2">
      <c r="A8" s="15" t="s">
        <v>13</v>
      </c>
      <c r="B8" s="53" t="s">
        <v>41</v>
      </c>
      <c r="C8" s="5"/>
      <c r="E8" s="49"/>
      <c r="F8" s="4"/>
      <c r="G8" s="4"/>
    </row>
    <row r="9" spans="1:7" x14ac:dyDescent="0.2">
      <c r="A9" s="23" t="s">
        <v>22</v>
      </c>
      <c r="B9" s="43">
        <v>2069.7600000000002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30</v>
      </c>
      <c r="E15" s="4"/>
      <c r="F15" s="4"/>
      <c r="G15" s="4"/>
    </row>
    <row r="16" spans="1:7" x14ac:dyDescent="0.2">
      <c r="A16" s="51" t="s">
        <v>31</v>
      </c>
      <c r="E16" s="4"/>
      <c r="F16" s="4"/>
      <c r="G16" s="4"/>
    </row>
    <row r="17" spans="1:256" x14ac:dyDescent="0.2">
      <c r="A17" s="51" t="s">
        <v>32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39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ht="25.85" x14ac:dyDescent="0.2">
      <c r="A19" s="20" t="s">
        <v>21</v>
      </c>
      <c r="B19" s="55" t="s">
        <v>54</v>
      </c>
      <c r="C19" s="22"/>
      <c r="D19" s="22"/>
      <c r="E19" s="2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34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33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46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26</v>
      </c>
      <c r="E23" s="4"/>
      <c r="F23" s="4"/>
      <c r="G23" s="48"/>
    </row>
    <row r="24" spans="1:256" x14ac:dyDescent="0.2">
      <c r="A24" s="19" t="s">
        <v>29</v>
      </c>
      <c r="B24" s="55" t="s">
        <v>38</v>
      </c>
      <c r="G24" s="48"/>
    </row>
    <row r="25" spans="1:256" x14ac:dyDescent="0.2">
      <c r="B25" s="55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2025-03-12T14:29:36Z</cp:lastPrinted>
  <dcterms:created xsi:type="dcterms:W3CDTF">2006-04-18T17:38:46Z</dcterms:created>
  <dcterms:modified xsi:type="dcterms:W3CDTF">2025-05-07T17:31:08Z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