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EstaPasta_de_trabalho"/>
  <mc:AlternateContent xmlns:mc="http://schemas.openxmlformats.org/markup-compatibility/2006">
    <mc:Choice Requires="x15">
      <x15ac:absPath xmlns:x15ac="http://schemas.microsoft.com/office/spreadsheetml/2010/11/ac" url="D:\licitacoes\2022\Pregão Eletrônico\Pregão Eletrônico 031-22 - Eventual Aquisição de Materiais Elétricos, Informática e Escritório  - SMDS\"/>
    </mc:Choice>
  </mc:AlternateContent>
  <xr:revisionPtr revIDLastSave="0" documentId="13_ncr:1_{CDB1CA07-A4C5-4BC1-B74F-5414F3FA75A6}"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Preços'!$A$11:$G$54</definedName>
    <definedName name="_GoBack" localSheetId="1">Dados!$B$3</definedName>
    <definedName name="_Hlk103001899" localSheetId="0">'Quadro de Preços'!$A$13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1" l="1"/>
  <c r="G15" i="1"/>
  <c r="G16" i="1"/>
  <c r="G17" i="1"/>
  <c r="G18" i="1"/>
  <c r="G19" i="1"/>
  <c r="G20" i="1"/>
  <c r="G21" i="1"/>
  <c r="G22" i="1"/>
  <c r="G23" i="1"/>
  <c r="G24" i="1"/>
  <c r="G25" i="1"/>
  <c r="G26" i="1"/>
  <c r="G27" i="1"/>
  <c r="G28" i="1"/>
  <c r="G29" i="1"/>
  <c r="G30" i="1"/>
  <c r="G31" i="1"/>
  <c r="G32" i="1"/>
  <c r="G33" i="1"/>
  <c r="G34" i="1"/>
  <c r="G35" i="1"/>
  <c r="G36" i="1"/>
  <c r="G37" i="1"/>
  <c r="G38" i="1"/>
  <c r="G39" i="1"/>
  <c r="G40" i="1"/>
  <c r="A48" i="1" l="1"/>
  <c r="A49" i="1"/>
  <c r="A50" i="1"/>
  <c r="A51" i="1"/>
  <c r="A52" i="1"/>
  <c r="A53" i="1"/>
  <c r="A54" i="1"/>
  <c r="A47" i="1"/>
  <c r="E6" i="1"/>
  <c r="G13" i="1"/>
  <c r="A4" i="1"/>
  <c r="A45" i="1"/>
  <c r="A46" i="1"/>
  <c r="A44" i="1"/>
  <c r="A43" i="1"/>
  <c r="A6" i="1"/>
  <c r="A5" i="1"/>
  <c r="A3" i="1"/>
  <c r="F42" i="1" l="1"/>
</calcChain>
</file>

<file path=xl/sharedStrings.xml><?xml version="1.0" encoding="utf-8"?>
<sst xmlns="http://schemas.openxmlformats.org/spreadsheetml/2006/main" count="118" uniqueCount="91">
  <si>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</si>
  <si>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</si>
  <si>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</si>
  <si>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</si>
  <si>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</si>
  <si>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</si>
  <si>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</si>
  <si>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</si>
  <si>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</si>
  <si>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</si>
  <si>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</si>
  <si>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</si>
  <si>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</si>
  <si>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</si>
  <si>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</si>
  <si>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</si>
  <si>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</si>
  <si>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</si>
  <si>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</si>
  <si>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</si>
  <si>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</si>
  <si>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</si>
  <si>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</si>
  <si>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</si>
  <si>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</si>
  <si>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</si>
  <si>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</si>
  <si>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</si>
  <si>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</si>
  <si>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</si>
  <si>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</si>
  <si>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</si>
  <si>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</si>
  <si>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</si>
  <si>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</si>
  <si>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</si>
  <si>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Homologação: __/__/2022</t>
  </si>
  <si>
    <t>Previsão Publicação: __/__/2022</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</si>
  <si>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</si>
  <si>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</si>
  <si>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</si>
  <si>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</si>
  <si>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</si>
  <si>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</si>
  <si>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</si>
  <si>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</si>
  <si>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UNID</t>
  </si>
  <si>
    <t>Pacotes</t>
  </si>
  <si>
    <t>Caixas</t>
  </si>
  <si>
    <t>Borracha cor branca dimensões:3x2x0,5cm tipo escolar  com caixa com 60 peças primeira linha</t>
  </si>
  <si>
    <t>Cabo Flexível  Elétrico  2,5mm - Preto c/ selo do inmetro</t>
  </si>
  <si>
    <t>Metros</t>
  </si>
  <si>
    <t>Cabo Flexível  Elétrico  2,5mm Azul c/ selo inmetro</t>
  </si>
  <si>
    <t>Cabo Flexível  Elétrico  2,5mm Verde  c/ selo inmetro</t>
  </si>
  <si>
    <t>Cabo Flexível Elétrico 6mm - PRETO c/ selo do inmetro</t>
  </si>
  <si>
    <t xml:space="preserve">Caneta marca texto amarelo   </t>
  </si>
  <si>
    <t>Corretivo em fita com 12m x 4,2mm</t>
  </si>
  <si>
    <t>Fita adesiva transparente 45mm x 100m</t>
  </si>
  <si>
    <t>Grampo trilho todo plástico (bailarina) todo branco ou transparente-80mm-para 200 folhas,75g com pacote de 50 unidades</t>
  </si>
  <si>
    <t>Lâmpada de Led 07w Bulbo, Bivolt branca</t>
  </si>
  <si>
    <t>Lâmpada de Led 12w Bulbo, Bivolt branca</t>
  </si>
  <si>
    <t>Lâmpada de Led 20w Bulbo, Bivolt branca</t>
  </si>
  <si>
    <t>Lápis grafite em madeira largura 0,7 cm e altura de 0,17cm caixa com 144 peças primeira linha</t>
  </si>
  <si>
    <t>Livro de ata Formato 300mmx217mm capa e contra capa de papelão 1.250g/m²,revestido de papel  off set 120g/m² miolo de papel off set 56g/m² com 100 fls numeradas.</t>
  </si>
  <si>
    <t>PAPEL SULFITE ALCALINO BRANCO TAMANHO A4 210 X 297 - 75G/M2, CERTIFICADO CERFLOR DO INMETRO PACOTE 500 FOLHAS - CAIXA COM 10 PACOTES</t>
  </si>
  <si>
    <t>Pilha AA Alcalina</t>
  </si>
  <si>
    <t>Pilha AAA Palito Alcalina</t>
  </si>
  <si>
    <t xml:space="preserve">Tesoura uso geral 21cm 160/8N </t>
  </si>
  <si>
    <t>Toner compatível HP Laser Jet P1102W e HP Laser Jet P1005 original</t>
  </si>
  <si>
    <t>Toner compatível HP Laser Jet P2035n original</t>
  </si>
  <si>
    <t>Toner compatível HP laser Jet Pro 200 color MFP M276nw cor amarela original</t>
  </si>
  <si>
    <t>Toner compatível HP laser Jet Pro 200 color MFP M276nw cor Azul original</t>
  </si>
  <si>
    <t>Toner compatível HP laser Jet Pro 200 color MFP M276nw cor preta original</t>
  </si>
  <si>
    <t>Toner compatível HP laser Jet Pro 200 color MFP M276nw cor vermelha original</t>
  </si>
  <si>
    <t>Toner compatível Samsung SCX-4833 FD original</t>
  </si>
  <si>
    <t>Pen drive 16 Gbs</t>
  </si>
  <si>
    <t>Pen drive 32 Gbs</t>
  </si>
  <si>
    <t>Etiqueta Ink Jet + A4 55,8 x 99,0mm A4250 cx c/25 Fls
- Modelo: A4250
- Cor: branca;
- Quantidade de Etiquetas por Caixa: 250
- Quantidade de Etiquetas por Folha: 10.
Formato da Etiqueta: Retangular</t>
  </si>
  <si>
    <t>PREGÃO ELETRÔNICO Nº 031/2022</t>
  </si>
  <si>
    <t>PROCESSO ADMINISTRATIVO N° 0122/2022 de 13/01/2022</t>
  </si>
  <si>
    <t>AQUISIÇÃO DE MATERIAIS ELÉTRICOS, INFORMÁTICA E ESCRITÓRIO</t>
  </si>
  <si>
    <t>Sec. Desenvolvimento Social</t>
  </si>
  <si>
    <t>N.º 1901.0824400332.066-3390.30.00-04</t>
  </si>
  <si>
    <t>N.º 1901.0824400331.040-4490.52.00-13</t>
  </si>
  <si>
    <t>N.º 1901.0824400332.272-3390.30.00-13</t>
  </si>
  <si>
    <t>N.º 1901.0824300792.080-3390.30.00-00</t>
  </si>
  <si>
    <t>O pagamento do objeto de que trata o PREGÃO ELETRÔNICO 031/2022, será efetuado pela Tesouraria da Secretaria Municipal de Desenvolvimento Social de Sumidouro.</t>
  </si>
  <si>
    <t>Prazo do contrato: Entrega Imediata.</t>
  </si>
  <si>
    <t>A entrega deverá ser na Sede da SMDS, Endereço Rodovia RJ 148 34 und 02-depósito- Asa Sul-, centro, Sumidouro-RJ, no horário das 09:00 às 16:00 horas, nos dias úteis, de segunda a sexta-feira. Sendo o frete, carga e descarga por conta do fornecedor até o local indicado.</t>
  </si>
  <si>
    <t>Os materiais e equipamentos deverão ser entregues conforme as quantidades totais adjudicadas a cada licitante, de acordo com o Edital, em até 30 (trinta) dias após o recebimento da Nota de Empenho, sob pena de sujeitar-se as sanções legalmente previstas.</t>
  </si>
  <si>
    <t>Abertura das Propostas: 14/06/2022,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</si>
</sst>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80">
    <xf numFmtId="0" fontId="0" fillId="0" borderId="0" xfId="0"/>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49" fontId="0" fillId="0" borderId="0" xfId="0" applyNumberFormat="1"/>
    <xf numFmtId="0" fontId="2" fillId="0" borderId="0" xfId="0" applyFont="1" applyFill="1"/>
    <xf numFmtId="170" fontId="5" fillId="0" borderId="0" xfId="0" applyNumberFormat="1" applyFont="1" applyBorder="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Fill="1" applyAlignment="1">
      <alignment wrapText="1"/>
    </xf>
    <xf numFmtId="169" fontId="2" fillId="0" borderId="0" xfId="0" applyNumberFormat="1" applyFont="1" applyBorder="1" applyAlignment="1" applyProtection="1">
      <alignment horizontal="center" vertical="center" wrapText="1"/>
      <protection hidden="1"/>
    </xf>
    <xf numFmtId="169"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2"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169" fontId="4" fillId="0" borderId="0" xfId="0" applyNumberFormat="1" applyFont="1" applyBorder="1" applyAlignment="1" applyProtection="1">
      <alignment horizontal="center" vertical="center"/>
      <protection hidden="1"/>
    </xf>
    <xf numFmtId="170" fontId="4" fillId="0" borderId="0" xfId="0" applyNumberFormat="1" applyFont="1" applyBorder="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2"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Border="1" applyAlignment="1" applyProtection="1">
      <alignment vertical="center" wrapText="1"/>
      <protection hidden="1"/>
    </xf>
    <xf numFmtId="169" fontId="8" fillId="0" borderId="2" xfId="0" applyNumberFormat="1" applyFont="1" applyBorder="1" applyAlignment="1">
      <alignment horizontal="center" vertical="center"/>
    </xf>
    <xf numFmtId="166" fontId="0" fillId="0" borderId="0" xfId="1" applyFont="1" applyFill="1" applyBorder="1" applyAlignment="1" applyProtection="1">
      <alignment horizontal="left"/>
    </xf>
    <xf numFmtId="167" fontId="7" fillId="0" borderId="2" xfId="0" applyNumberFormat="1" applyFont="1" applyFill="1" applyBorder="1" applyAlignment="1" applyProtection="1">
      <alignment horizontal="center" vertical="center" wrapText="1"/>
      <protection hidden="1"/>
    </xf>
    <xf numFmtId="0" fontId="2" fillId="0" borderId="0" xfId="0" applyFont="1" applyAlignment="1">
      <alignment wrapText="1"/>
    </xf>
    <xf numFmtId="169" fontId="4" fillId="0" borderId="3" xfId="0" applyNumberFormat="1" applyFont="1" applyBorder="1" applyAlignment="1" applyProtection="1">
      <alignment horizontal="center" vertical="center"/>
      <protection hidden="1"/>
    </xf>
    <xf numFmtId="169" fontId="7" fillId="0" borderId="2"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8" borderId="4" xfId="0" applyFill="1" applyBorder="1"/>
    <xf numFmtId="0" fontId="2" fillId="0" borderId="0" xfId="0" applyFont="1" applyAlignment="1">
      <alignment horizontal="left" vertical="center" wrapText="1"/>
    </xf>
    <xf numFmtId="0" fontId="2" fillId="0" borderId="0" xfId="0" applyFont="1" applyAlignment="1">
      <alignment vertical="center" wrapText="1"/>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hidden="1"/>
    </xf>
    <xf numFmtId="0" fontId="8" fillId="0" borderId="0" xfId="0" applyFont="1" applyBorder="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267560</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4997726"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0122/22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1:M54"/>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51.85546875" style="2" customWidth="1"/>
    <col min="3" max="3" width="8.28515625" style="1" customWidth="1"/>
    <col min="4" max="4" width="8" style="27" customWidth="1"/>
    <col min="5" max="6" width="10.140625" style="14" customWidth="1"/>
    <col min="7" max="7" width="10.140625" style="12" customWidth="1"/>
    <col min="8" max="8" width="11.85546875" style="48" customWidth="1"/>
    <col min="9" max="9" width="11.5703125" style="2" customWidth="1"/>
    <col min="10" max="11" width="9.140625" style="2"/>
    <col min="12" max="12" width="9.140625" style="43"/>
    <col min="13" max="15" width="9.140625" style="2"/>
    <col min="16" max="16" width="10" style="2" bestFit="1" customWidth="1"/>
    <col min="17" max="16384" width="9.140625" style="2"/>
  </cols>
  <sheetData>
    <row r="1" spans="1:13" ht="58.5" customHeight="1" x14ac:dyDescent="0.2">
      <c r="H1" s="47"/>
    </row>
    <row r="2" spans="1:13" x14ac:dyDescent="0.2">
      <c r="A2" s="78" t="s">
        <v>19</v>
      </c>
      <c r="B2" s="78"/>
      <c r="C2" s="78"/>
      <c r="D2" s="78"/>
      <c r="E2" s="78"/>
      <c r="F2" s="78"/>
      <c r="G2" s="78"/>
    </row>
    <row r="3" spans="1:13" x14ac:dyDescent="0.2">
      <c r="A3" s="78" t="str">
        <f>UPPER(Dados!B1&amp;"  -  "&amp;Dados!B4)</f>
        <v>PREGÃO ELETRÔNICO Nº 031/2022  -  ABERTURA DAS PROPOSTAS: 14/06/2022, ÀS 10:00HS</v>
      </c>
      <c r="B3" s="78"/>
      <c r="C3" s="78"/>
      <c r="D3" s="78"/>
      <c r="E3" s="78"/>
      <c r="F3" s="78"/>
      <c r="G3" s="78"/>
    </row>
    <row r="4" spans="1:13" x14ac:dyDescent="0.2">
      <c r="A4" s="79" t="str">
        <f>Dados!B3</f>
        <v>AQUISIÇÃO DE MATERIAIS ELÉTRICOS, INFORMÁTICA E ESCRITÓRIO</v>
      </c>
      <c r="B4" s="79"/>
      <c r="C4" s="79"/>
      <c r="D4" s="79"/>
      <c r="E4" s="79"/>
      <c r="F4" s="79"/>
      <c r="G4" s="79"/>
    </row>
    <row r="5" spans="1:13" x14ac:dyDescent="0.2">
      <c r="A5" s="78" t="str">
        <f>Dados!B2</f>
        <v>PROCESSO ADMINISTRATIVO N° 0122/2022 de 13/01/2022</v>
      </c>
      <c r="B5" s="78"/>
      <c r="C5" s="78"/>
      <c r="D5" s="78"/>
      <c r="E5" s="78"/>
      <c r="F5" s="78"/>
      <c r="G5" s="78"/>
    </row>
    <row r="6" spans="1:13" x14ac:dyDescent="0.2">
      <c r="A6" s="62" t="str">
        <f>Dados!B7</f>
        <v>MENOR PREÇO POR ITEM</v>
      </c>
      <c r="B6" s="62"/>
      <c r="C6" s="76" t="s">
        <v>29</v>
      </c>
      <c r="D6" s="76"/>
      <c r="E6" s="77">
        <f>Dados!B8</f>
        <v>22114.649999999998</v>
      </c>
      <c r="F6" s="77"/>
      <c r="G6" s="62"/>
    </row>
    <row r="7" spans="1:13" ht="2.25" customHeight="1" x14ac:dyDescent="0.2">
      <c r="A7" s="6"/>
      <c r="B7" s="6"/>
      <c r="C7" s="6"/>
      <c r="D7" s="28"/>
      <c r="E7" s="15"/>
      <c r="F7" s="15"/>
      <c r="G7" s="11"/>
    </row>
    <row r="8" spans="1:13" s="8" customFormat="1" ht="12" customHeight="1" x14ac:dyDescent="0.2">
      <c r="A8" s="16" t="s">
        <v>0</v>
      </c>
      <c r="B8" s="69"/>
      <c r="C8" s="69"/>
      <c r="D8" s="69"/>
      <c r="E8" s="69"/>
      <c r="F8" s="69"/>
      <c r="G8" s="69"/>
      <c r="H8" s="49"/>
      <c r="L8" s="42"/>
    </row>
    <row r="9" spans="1:13" s="8" customFormat="1" ht="12" customHeight="1" x14ac:dyDescent="0.2">
      <c r="A9" s="16" t="s">
        <v>1</v>
      </c>
      <c r="B9" s="70"/>
      <c r="C9" s="70"/>
      <c r="D9" s="70"/>
      <c r="E9" s="70"/>
      <c r="F9" s="70"/>
      <c r="G9" s="70"/>
      <c r="H9" s="49"/>
      <c r="L9" s="42"/>
      <c r="M9" s="42"/>
    </row>
    <row r="10" spans="1:13" s="8" customFormat="1" ht="12" customHeight="1" x14ac:dyDescent="0.2">
      <c r="A10" s="16" t="s">
        <v>2</v>
      </c>
      <c r="B10" s="40"/>
      <c r="C10" s="29" t="s">
        <v>8</v>
      </c>
      <c r="D10" s="75"/>
      <c r="E10" s="75"/>
      <c r="F10" s="75"/>
      <c r="G10" s="75"/>
      <c r="H10" s="49"/>
      <c r="L10" s="42"/>
    </row>
    <row r="11" spans="1:13" ht="4.5" customHeight="1" x14ac:dyDescent="0.2">
      <c r="A11" s="3"/>
      <c r="B11" s="31"/>
      <c r="C11" s="31"/>
      <c r="D11" s="32"/>
      <c r="E11" s="60"/>
      <c r="F11" s="33"/>
      <c r="G11" s="34"/>
    </row>
    <row r="12" spans="1:13" s="8" customFormat="1" ht="22.5" x14ac:dyDescent="0.2">
      <c r="A12" s="36" t="s">
        <v>3</v>
      </c>
      <c r="B12" s="36" t="s">
        <v>4</v>
      </c>
      <c r="C12" s="36" t="s">
        <v>5</v>
      </c>
      <c r="D12" s="36" t="s">
        <v>6</v>
      </c>
      <c r="E12" s="54" t="s">
        <v>25</v>
      </c>
      <c r="F12" s="54" t="s">
        <v>26</v>
      </c>
      <c r="G12" s="36" t="s">
        <v>7</v>
      </c>
      <c r="H12" s="49"/>
      <c r="L12" s="42"/>
    </row>
    <row r="13" spans="1:13" s="8" customFormat="1" ht="22.5" x14ac:dyDescent="0.2">
      <c r="A13" s="37">
        <v>1</v>
      </c>
      <c r="B13" s="35" t="s">
        <v>49</v>
      </c>
      <c r="C13" s="38" t="s">
        <v>48</v>
      </c>
      <c r="D13" s="58">
        <v>2</v>
      </c>
      <c r="E13" s="61">
        <v>19.45</v>
      </c>
      <c r="F13" s="56"/>
      <c r="G13" s="39" t="str">
        <f>IF(F13="","",IF(ISTEXT(F13),"NC",F13*D13))</f>
        <v/>
      </c>
      <c r="H13" s="49"/>
      <c r="K13" s="7"/>
      <c r="L13" s="42"/>
    </row>
    <row r="14" spans="1:13" s="8" customFormat="1" ht="11.25" x14ac:dyDescent="0.2">
      <c r="A14" s="37">
        <v>2</v>
      </c>
      <c r="B14" s="35" t="s">
        <v>50</v>
      </c>
      <c r="C14" s="38" t="s">
        <v>51</v>
      </c>
      <c r="D14" s="58">
        <v>100</v>
      </c>
      <c r="E14" s="61">
        <v>2.5</v>
      </c>
      <c r="F14" s="56"/>
      <c r="G14" s="39" t="str">
        <f t="shared" ref="G14:G40" si="0">IF(F14="","",IF(ISTEXT(F14),"NC",F14*D14))</f>
        <v/>
      </c>
      <c r="H14" s="49"/>
      <c r="K14" s="7"/>
      <c r="L14" s="42"/>
    </row>
    <row r="15" spans="1:13" s="8" customFormat="1" ht="11.25" x14ac:dyDescent="0.2">
      <c r="A15" s="37">
        <v>3</v>
      </c>
      <c r="B15" s="35" t="s">
        <v>52</v>
      </c>
      <c r="C15" s="38" t="s">
        <v>51</v>
      </c>
      <c r="D15" s="58">
        <v>100</v>
      </c>
      <c r="E15" s="61">
        <v>2.5</v>
      </c>
      <c r="F15" s="56"/>
      <c r="G15" s="39" t="str">
        <f t="shared" si="0"/>
        <v/>
      </c>
      <c r="H15" s="49"/>
      <c r="K15" s="7"/>
      <c r="L15" s="42"/>
    </row>
    <row r="16" spans="1:13" s="8" customFormat="1" ht="11.25" x14ac:dyDescent="0.2">
      <c r="A16" s="37">
        <v>4</v>
      </c>
      <c r="B16" s="35" t="s">
        <v>53</v>
      </c>
      <c r="C16" s="38" t="s">
        <v>51</v>
      </c>
      <c r="D16" s="58">
        <v>100</v>
      </c>
      <c r="E16" s="61">
        <v>2.5</v>
      </c>
      <c r="F16" s="56"/>
      <c r="G16" s="39" t="str">
        <f t="shared" si="0"/>
        <v/>
      </c>
      <c r="H16" s="49"/>
      <c r="K16" s="7"/>
      <c r="L16" s="42"/>
    </row>
    <row r="17" spans="1:12" s="8" customFormat="1" ht="11.25" x14ac:dyDescent="0.2">
      <c r="A17" s="37">
        <v>5</v>
      </c>
      <c r="B17" s="35" t="s">
        <v>54</v>
      </c>
      <c r="C17" s="38" t="s">
        <v>51</v>
      </c>
      <c r="D17" s="58">
        <v>100</v>
      </c>
      <c r="E17" s="61">
        <v>5.29</v>
      </c>
      <c r="F17" s="56"/>
      <c r="G17" s="39" t="str">
        <f t="shared" si="0"/>
        <v/>
      </c>
      <c r="H17" s="49"/>
      <c r="K17" s="7"/>
      <c r="L17" s="42"/>
    </row>
    <row r="18" spans="1:12" s="8" customFormat="1" ht="11.25" x14ac:dyDescent="0.2">
      <c r="A18" s="37">
        <v>6</v>
      </c>
      <c r="B18" s="35" t="s">
        <v>55</v>
      </c>
      <c r="C18" s="38" t="s">
        <v>46</v>
      </c>
      <c r="D18" s="58">
        <v>10</v>
      </c>
      <c r="E18" s="61">
        <v>2.46</v>
      </c>
      <c r="F18" s="56"/>
      <c r="G18" s="39" t="str">
        <f t="shared" si="0"/>
        <v/>
      </c>
      <c r="H18" s="49"/>
      <c r="K18" s="7"/>
      <c r="L18" s="42"/>
    </row>
    <row r="19" spans="1:12" s="8" customFormat="1" ht="11.25" x14ac:dyDescent="0.2">
      <c r="A19" s="37">
        <v>7</v>
      </c>
      <c r="B19" s="35" t="s">
        <v>56</v>
      </c>
      <c r="C19" s="38" t="s">
        <v>46</v>
      </c>
      <c r="D19" s="58">
        <v>10</v>
      </c>
      <c r="E19" s="61">
        <v>6.99</v>
      </c>
      <c r="F19" s="56"/>
      <c r="G19" s="39" t="str">
        <f t="shared" si="0"/>
        <v/>
      </c>
      <c r="H19" s="49"/>
      <c r="K19" s="7"/>
      <c r="L19" s="42"/>
    </row>
    <row r="20" spans="1:12" s="8" customFormat="1" ht="67.5" x14ac:dyDescent="0.2">
      <c r="A20" s="37">
        <v>8</v>
      </c>
      <c r="B20" s="35" t="s">
        <v>77</v>
      </c>
      <c r="C20" s="38" t="s">
        <v>48</v>
      </c>
      <c r="D20" s="58">
        <v>8</v>
      </c>
      <c r="E20" s="61">
        <v>49.82</v>
      </c>
      <c r="F20" s="56"/>
      <c r="G20" s="39" t="str">
        <f t="shared" si="0"/>
        <v/>
      </c>
      <c r="H20" s="49"/>
      <c r="K20" s="7"/>
      <c r="L20" s="42"/>
    </row>
    <row r="21" spans="1:12" s="8" customFormat="1" ht="11.25" x14ac:dyDescent="0.2">
      <c r="A21" s="37">
        <v>9</v>
      </c>
      <c r="B21" s="35" t="s">
        <v>57</v>
      </c>
      <c r="C21" s="38" t="s">
        <v>46</v>
      </c>
      <c r="D21" s="58">
        <v>20</v>
      </c>
      <c r="E21" s="61">
        <v>15.32</v>
      </c>
      <c r="F21" s="56"/>
      <c r="G21" s="39" t="str">
        <f t="shared" si="0"/>
        <v/>
      </c>
      <c r="H21" s="49"/>
      <c r="K21" s="7"/>
      <c r="L21" s="42"/>
    </row>
    <row r="22" spans="1:12" s="8" customFormat="1" ht="22.5" x14ac:dyDescent="0.2">
      <c r="A22" s="37">
        <v>10</v>
      </c>
      <c r="B22" s="35" t="s">
        <v>58</v>
      </c>
      <c r="C22" s="38" t="s">
        <v>47</v>
      </c>
      <c r="D22" s="58">
        <v>6</v>
      </c>
      <c r="E22" s="61">
        <v>17.82</v>
      </c>
      <c r="F22" s="56"/>
      <c r="G22" s="39" t="str">
        <f t="shared" si="0"/>
        <v/>
      </c>
      <c r="H22" s="49"/>
      <c r="K22" s="7"/>
      <c r="L22" s="42"/>
    </row>
    <row r="23" spans="1:12" s="8" customFormat="1" ht="11.25" x14ac:dyDescent="0.2">
      <c r="A23" s="37">
        <v>11</v>
      </c>
      <c r="B23" s="35" t="s">
        <v>59</v>
      </c>
      <c r="C23" s="38" t="s">
        <v>46</v>
      </c>
      <c r="D23" s="58">
        <v>35</v>
      </c>
      <c r="E23" s="61">
        <v>8.94</v>
      </c>
      <c r="F23" s="56"/>
      <c r="G23" s="39" t="str">
        <f t="shared" si="0"/>
        <v/>
      </c>
      <c r="H23" s="49"/>
      <c r="K23" s="7"/>
      <c r="L23" s="42"/>
    </row>
    <row r="24" spans="1:12" s="8" customFormat="1" ht="11.25" x14ac:dyDescent="0.2">
      <c r="A24" s="37">
        <v>12</v>
      </c>
      <c r="B24" s="35" t="s">
        <v>60</v>
      </c>
      <c r="C24" s="38" t="s">
        <v>46</v>
      </c>
      <c r="D24" s="58">
        <v>65</v>
      </c>
      <c r="E24" s="61">
        <v>13.35</v>
      </c>
      <c r="F24" s="56"/>
      <c r="G24" s="39" t="str">
        <f t="shared" si="0"/>
        <v/>
      </c>
      <c r="H24" s="49"/>
      <c r="K24" s="7"/>
      <c r="L24" s="42"/>
    </row>
    <row r="25" spans="1:12" s="8" customFormat="1" ht="11.25" x14ac:dyDescent="0.2">
      <c r="A25" s="37">
        <v>13</v>
      </c>
      <c r="B25" s="35" t="s">
        <v>61</v>
      </c>
      <c r="C25" s="38" t="s">
        <v>46</v>
      </c>
      <c r="D25" s="58">
        <v>95</v>
      </c>
      <c r="E25" s="61">
        <v>30.84</v>
      </c>
      <c r="F25" s="56"/>
      <c r="G25" s="39" t="str">
        <f t="shared" si="0"/>
        <v/>
      </c>
      <c r="H25" s="49"/>
      <c r="K25" s="7"/>
      <c r="L25" s="42"/>
    </row>
    <row r="26" spans="1:12" s="8" customFormat="1" ht="22.5" x14ac:dyDescent="0.2">
      <c r="A26" s="37">
        <v>14</v>
      </c>
      <c r="B26" s="35" t="s">
        <v>62</v>
      </c>
      <c r="C26" s="38" t="s">
        <v>48</v>
      </c>
      <c r="D26" s="58">
        <v>2</v>
      </c>
      <c r="E26" s="61">
        <v>50.14</v>
      </c>
      <c r="F26" s="56"/>
      <c r="G26" s="39" t="str">
        <f t="shared" si="0"/>
        <v/>
      </c>
      <c r="H26" s="49"/>
      <c r="K26" s="7"/>
      <c r="L26" s="42"/>
    </row>
    <row r="27" spans="1:12" s="8" customFormat="1" ht="33.75" x14ac:dyDescent="0.2">
      <c r="A27" s="37">
        <v>15</v>
      </c>
      <c r="B27" s="35" t="s">
        <v>63</v>
      </c>
      <c r="C27" s="38" t="s">
        <v>46</v>
      </c>
      <c r="D27" s="58">
        <v>20</v>
      </c>
      <c r="E27" s="61">
        <v>14</v>
      </c>
      <c r="F27" s="56"/>
      <c r="G27" s="39" t="str">
        <f t="shared" si="0"/>
        <v/>
      </c>
      <c r="H27" s="49"/>
      <c r="K27" s="7"/>
      <c r="L27" s="42"/>
    </row>
    <row r="28" spans="1:12" s="8" customFormat="1" ht="33.75" x14ac:dyDescent="0.2">
      <c r="A28" s="37">
        <v>16</v>
      </c>
      <c r="B28" s="35" t="s">
        <v>64</v>
      </c>
      <c r="C28" s="38" t="s">
        <v>48</v>
      </c>
      <c r="D28" s="58">
        <v>30</v>
      </c>
      <c r="E28" s="61">
        <v>221.96</v>
      </c>
      <c r="F28" s="56"/>
      <c r="G28" s="39" t="str">
        <f t="shared" si="0"/>
        <v/>
      </c>
      <c r="H28" s="49"/>
      <c r="K28" s="7"/>
      <c r="L28" s="42"/>
    </row>
    <row r="29" spans="1:12" s="8" customFormat="1" ht="11.25" x14ac:dyDescent="0.2">
      <c r="A29" s="37">
        <v>17</v>
      </c>
      <c r="B29" s="35" t="s">
        <v>65</v>
      </c>
      <c r="C29" s="38" t="s">
        <v>46</v>
      </c>
      <c r="D29" s="58">
        <v>60</v>
      </c>
      <c r="E29" s="61">
        <v>2.09</v>
      </c>
      <c r="F29" s="56"/>
      <c r="G29" s="39" t="str">
        <f t="shared" si="0"/>
        <v/>
      </c>
      <c r="H29" s="49"/>
      <c r="K29" s="7"/>
      <c r="L29" s="42"/>
    </row>
    <row r="30" spans="1:12" s="8" customFormat="1" ht="11.25" x14ac:dyDescent="0.2">
      <c r="A30" s="37">
        <v>18</v>
      </c>
      <c r="B30" s="35" t="s">
        <v>66</v>
      </c>
      <c r="C30" s="38" t="s">
        <v>46</v>
      </c>
      <c r="D30" s="58">
        <v>60</v>
      </c>
      <c r="E30" s="61">
        <v>2.4500000000000002</v>
      </c>
      <c r="F30" s="56"/>
      <c r="G30" s="39" t="str">
        <f t="shared" si="0"/>
        <v/>
      </c>
      <c r="H30" s="49"/>
      <c r="K30" s="7"/>
      <c r="L30" s="42"/>
    </row>
    <row r="31" spans="1:12" s="8" customFormat="1" ht="11.25" x14ac:dyDescent="0.2">
      <c r="A31" s="37">
        <v>19</v>
      </c>
      <c r="B31" s="35" t="s">
        <v>67</v>
      </c>
      <c r="C31" s="38" t="s">
        <v>46</v>
      </c>
      <c r="D31" s="58">
        <v>20</v>
      </c>
      <c r="E31" s="61">
        <v>14.9</v>
      </c>
      <c r="F31" s="56"/>
      <c r="G31" s="39" t="str">
        <f t="shared" si="0"/>
        <v/>
      </c>
      <c r="H31" s="49"/>
      <c r="K31" s="7"/>
      <c r="L31" s="42"/>
    </row>
    <row r="32" spans="1:12" s="8" customFormat="1" ht="11.25" x14ac:dyDescent="0.2">
      <c r="A32" s="37">
        <v>20</v>
      </c>
      <c r="B32" s="35" t="s">
        <v>68</v>
      </c>
      <c r="C32" s="38" t="s">
        <v>46</v>
      </c>
      <c r="D32" s="58">
        <v>4</v>
      </c>
      <c r="E32" s="61">
        <v>85.72</v>
      </c>
      <c r="F32" s="56"/>
      <c r="G32" s="39" t="str">
        <f t="shared" si="0"/>
        <v/>
      </c>
      <c r="H32" s="49"/>
      <c r="K32" s="7"/>
      <c r="L32" s="42"/>
    </row>
    <row r="33" spans="1:12" s="8" customFormat="1" ht="11.25" x14ac:dyDescent="0.2">
      <c r="A33" s="37">
        <v>21</v>
      </c>
      <c r="B33" s="35" t="s">
        <v>69</v>
      </c>
      <c r="C33" s="38" t="s">
        <v>46</v>
      </c>
      <c r="D33" s="58">
        <v>10</v>
      </c>
      <c r="E33" s="61">
        <v>95</v>
      </c>
      <c r="F33" s="56"/>
      <c r="G33" s="39" t="str">
        <f t="shared" si="0"/>
        <v/>
      </c>
      <c r="H33" s="49"/>
      <c r="K33" s="7"/>
      <c r="L33" s="42"/>
    </row>
    <row r="34" spans="1:12" s="8" customFormat="1" ht="22.5" x14ac:dyDescent="0.2">
      <c r="A34" s="37">
        <v>22</v>
      </c>
      <c r="B34" s="35" t="s">
        <v>70</v>
      </c>
      <c r="C34" s="38" t="s">
        <v>46</v>
      </c>
      <c r="D34" s="58">
        <v>8</v>
      </c>
      <c r="E34" s="61">
        <v>129.02000000000001</v>
      </c>
      <c r="F34" s="56"/>
      <c r="G34" s="39" t="str">
        <f t="shared" si="0"/>
        <v/>
      </c>
      <c r="H34" s="49"/>
      <c r="K34" s="7"/>
      <c r="L34" s="42"/>
    </row>
    <row r="35" spans="1:12" s="8" customFormat="1" ht="22.5" x14ac:dyDescent="0.2">
      <c r="A35" s="37">
        <v>23</v>
      </c>
      <c r="B35" s="35" t="s">
        <v>71</v>
      </c>
      <c r="C35" s="38" t="s">
        <v>46</v>
      </c>
      <c r="D35" s="58">
        <v>12</v>
      </c>
      <c r="E35" s="61">
        <v>131.4</v>
      </c>
      <c r="F35" s="56"/>
      <c r="G35" s="39" t="str">
        <f t="shared" si="0"/>
        <v/>
      </c>
      <c r="H35" s="49"/>
      <c r="K35" s="7"/>
      <c r="L35" s="42"/>
    </row>
    <row r="36" spans="1:12" s="8" customFormat="1" ht="22.5" x14ac:dyDescent="0.2">
      <c r="A36" s="37">
        <v>24</v>
      </c>
      <c r="B36" s="35" t="s">
        <v>72</v>
      </c>
      <c r="C36" s="38" t="s">
        <v>46</v>
      </c>
      <c r="D36" s="58">
        <v>24</v>
      </c>
      <c r="E36" s="61">
        <v>86.25</v>
      </c>
      <c r="F36" s="56"/>
      <c r="G36" s="39" t="str">
        <f t="shared" si="0"/>
        <v/>
      </c>
      <c r="H36" s="49"/>
      <c r="K36" s="7"/>
      <c r="L36" s="42"/>
    </row>
    <row r="37" spans="1:12" s="8" customFormat="1" ht="22.5" x14ac:dyDescent="0.2">
      <c r="A37" s="37">
        <v>25</v>
      </c>
      <c r="B37" s="35" t="s">
        <v>73</v>
      </c>
      <c r="C37" s="38" t="s">
        <v>46</v>
      </c>
      <c r="D37" s="58">
        <v>12</v>
      </c>
      <c r="E37" s="61">
        <v>120.92</v>
      </c>
      <c r="F37" s="56"/>
      <c r="G37" s="39" t="str">
        <f t="shared" si="0"/>
        <v/>
      </c>
      <c r="H37" s="49"/>
      <c r="K37" s="7"/>
      <c r="L37" s="42"/>
    </row>
    <row r="38" spans="1:12" s="8" customFormat="1" ht="11.25" x14ac:dyDescent="0.2">
      <c r="A38" s="37">
        <v>26</v>
      </c>
      <c r="B38" s="35" t="s">
        <v>74</v>
      </c>
      <c r="C38" s="38" t="s">
        <v>46</v>
      </c>
      <c r="D38" s="58">
        <v>4</v>
      </c>
      <c r="E38" s="61">
        <v>113.36</v>
      </c>
      <c r="F38" s="56"/>
      <c r="G38" s="39" t="str">
        <f t="shared" si="0"/>
        <v/>
      </c>
      <c r="H38" s="49"/>
      <c r="K38" s="7"/>
      <c r="L38" s="42"/>
    </row>
    <row r="39" spans="1:12" s="8" customFormat="1" ht="11.25" x14ac:dyDescent="0.2">
      <c r="A39" s="37">
        <v>27</v>
      </c>
      <c r="B39" s="35" t="s">
        <v>75</v>
      </c>
      <c r="C39" s="38" t="s">
        <v>46</v>
      </c>
      <c r="D39" s="58">
        <v>5</v>
      </c>
      <c r="E39" s="61">
        <v>38</v>
      </c>
      <c r="F39" s="56"/>
      <c r="G39" s="39" t="str">
        <f t="shared" si="0"/>
        <v/>
      </c>
      <c r="H39" s="49"/>
      <c r="K39" s="7"/>
      <c r="L39" s="42"/>
    </row>
    <row r="40" spans="1:12" s="8" customFormat="1" ht="11.25" x14ac:dyDescent="0.2">
      <c r="A40" s="37">
        <v>28</v>
      </c>
      <c r="B40" s="35" t="s">
        <v>76</v>
      </c>
      <c r="C40" s="38" t="s">
        <v>46</v>
      </c>
      <c r="D40" s="58">
        <v>2</v>
      </c>
      <c r="E40" s="61">
        <v>52.06</v>
      </c>
      <c r="F40" s="56"/>
      <c r="G40" s="39" t="str">
        <f t="shared" si="0"/>
        <v/>
      </c>
      <c r="H40" s="49"/>
      <c r="K40" s="7"/>
      <c r="L40" s="42"/>
    </row>
    <row r="41" spans="1:12" s="30" customFormat="1" ht="9" x14ac:dyDescent="0.2">
      <c r="A41" s="41"/>
      <c r="E41" s="55"/>
      <c r="F41" s="71" t="s">
        <v>27</v>
      </c>
      <c r="G41" s="72"/>
      <c r="H41" s="50"/>
      <c r="L41" s="44"/>
    </row>
    <row r="42" spans="1:12" ht="14.25" customHeight="1" x14ac:dyDescent="0.2">
      <c r="F42" s="73" t="str">
        <f>IF(SUM(G13:G40)=0,"",SUM(G13:G40))</f>
        <v/>
      </c>
      <c r="G42" s="74"/>
      <c r="H42" s="51"/>
    </row>
    <row r="43" spans="1:12" s="45" customFormat="1" ht="21" customHeight="1" x14ac:dyDescent="0.2">
      <c r="A43" s="68" t="str">
        <f>" - "&amp;Dados!B23</f>
        <v xml:space="preserve"> - A entrega deverá ser na Sede da SMDS, Endereço Rodovia RJ 148 34 und 02-depósito- Asa Sul-, centro, Sumidouro-RJ, no horário das 09:00 às 16:00 horas, nos dias úteis, de segunda a sexta-feira. Sendo o frete, carga e descarga por conta do fornecedor até o local indicado.</v>
      </c>
      <c r="B43" s="68"/>
      <c r="C43" s="68"/>
      <c r="D43" s="68"/>
      <c r="E43" s="68"/>
      <c r="F43" s="68"/>
      <c r="G43" s="68"/>
      <c r="H43" s="52"/>
      <c r="L43" s="46"/>
    </row>
    <row r="44" spans="1:12" s="45" customFormat="1" ht="28.5" customHeight="1" x14ac:dyDescent="0.2">
      <c r="A44" s="68" t="str">
        <f>" - "&amp;Dados!B24</f>
        <v xml:space="preserve"> - Os materiais e equipamentos deverão ser entregues conforme as quantidades totais adjudicadas a cada licitante, de acordo com o Edital, em até 30 (trinta) dias após o recebimento da Nota de Empenho, sob pena de sujeitar-se as sanções legalmente previstas.</v>
      </c>
      <c r="B44" s="68"/>
      <c r="C44" s="68"/>
      <c r="D44" s="68"/>
      <c r="E44" s="68"/>
      <c r="F44" s="68"/>
      <c r="G44" s="68"/>
      <c r="H44" s="52"/>
      <c r="L44" s="46"/>
    </row>
    <row r="45" spans="1:12" s="45" customFormat="1" ht="21" customHeight="1" x14ac:dyDescent="0.2">
      <c r="A45" s="68" t="str">
        <f>" - "&amp;Dados!B25</f>
        <v xml:space="preserve"> - O pagamento do objeto de que trata o PREGÃO ELETRÔNICO 031/2022, será efetuado pela Tesouraria da Secretaria Municipal de Desenvolvimento Social de Sumidouro.</v>
      </c>
      <c r="B45" s="68"/>
      <c r="C45" s="68"/>
      <c r="D45" s="68"/>
      <c r="E45" s="68"/>
      <c r="F45" s="68"/>
      <c r="G45" s="68"/>
      <c r="H45" s="52"/>
      <c r="L45" s="46"/>
    </row>
    <row r="46" spans="1:12" s="30" customFormat="1" ht="9" x14ac:dyDescent="0.2">
      <c r="A46" s="68" t="str">
        <f>" - "&amp;Dados!B26</f>
        <v xml:space="preserve"> - Proposta válida por 60 (sessenta) dias</v>
      </c>
      <c r="B46" s="68"/>
      <c r="C46" s="68"/>
      <c r="D46" s="68"/>
      <c r="E46" s="68"/>
      <c r="F46" s="68"/>
      <c r="G46" s="68"/>
      <c r="H46" s="50"/>
      <c r="L46" s="44"/>
    </row>
    <row r="47" spans="1:12" ht="21" customHeight="1" x14ac:dyDescent="0.2">
      <c r="A47" s="68" t="str">
        <f>" - "&amp;Dados!B28</f>
        <v xml:space="preserve"> - A Licitante poderá apresentar prospecto, ficha técnica ou outros documentos com informações que permitam a melhor identificação e qualificação do(s) item(ns) licitado(s);</v>
      </c>
      <c r="B47" s="68"/>
      <c r="C47" s="68"/>
      <c r="D47" s="68"/>
      <c r="E47" s="68"/>
      <c r="F47" s="68"/>
      <c r="G47" s="68"/>
      <c r="H47" s="53"/>
    </row>
    <row r="48" spans="1:12" ht="21.75" customHeight="1" x14ac:dyDescent="0.2">
      <c r="A48" s="68" t="str">
        <f>" - "&amp;Dados!B29</f>
        <v xml:space="preserve"> - A proposta de preços ajustada ao lance final deverá conter o valor numérico dos preços unitários e totais, não podendo exceder o valor do lance final;</v>
      </c>
      <c r="B48" s="68"/>
      <c r="C48" s="68"/>
      <c r="D48" s="68"/>
      <c r="E48" s="68"/>
      <c r="F48" s="68"/>
      <c r="G48" s="68"/>
      <c r="H48" s="53"/>
    </row>
    <row r="49" spans="1:8" ht="21.75" customHeight="1" x14ac:dyDescent="0.2">
      <c r="A49" s="68"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49" s="68"/>
      <c r="C49" s="68"/>
      <c r="D49" s="68"/>
      <c r="E49" s="68"/>
      <c r="F49" s="68"/>
      <c r="G49" s="68"/>
      <c r="H49" s="53"/>
    </row>
    <row r="50" spans="1:8" ht="21.75" customHeight="1" x14ac:dyDescent="0.2">
      <c r="A50" s="68"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50" s="68"/>
      <c r="C50" s="68"/>
      <c r="D50" s="68"/>
      <c r="E50" s="68"/>
      <c r="F50" s="68"/>
      <c r="G50" s="68"/>
      <c r="H50" s="53"/>
    </row>
    <row r="51" spans="1:8" ht="21.75" customHeight="1" x14ac:dyDescent="0.2">
      <c r="A51" s="68"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51" s="68"/>
      <c r="C51" s="68"/>
      <c r="D51" s="68"/>
      <c r="E51" s="68"/>
      <c r="F51" s="68"/>
      <c r="G51" s="68"/>
      <c r="H51" s="53"/>
    </row>
    <row r="52" spans="1:8" ht="21.75" customHeight="1" x14ac:dyDescent="0.2">
      <c r="A52" s="68" t="str">
        <f>" - "&amp;Dados!B33</f>
        <v xml:space="preserve"> - Declaramos que até a presente data inexistem fatos impeditivos a participação desta empresa ao presente certame licitatório, ciente da obrigatoriedade de declarar ocorrências posteriores;</v>
      </c>
      <c r="B52" s="68"/>
      <c r="C52" s="68"/>
      <c r="D52" s="68"/>
      <c r="E52" s="68"/>
      <c r="F52" s="68"/>
      <c r="G52" s="68"/>
      <c r="H52" s="53"/>
    </row>
    <row r="53" spans="1:8" ht="30" customHeight="1" x14ac:dyDescent="0.2">
      <c r="A53" s="68"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53" s="68"/>
      <c r="C53" s="68"/>
      <c r="D53" s="68"/>
      <c r="E53" s="68"/>
      <c r="F53" s="68"/>
      <c r="G53" s="68"/>
    </row>
    <row r="54" spans="1:8" ht="25.5" customHeight="1" x14ac:dyDescent="0.2">
      <c r="A54" s="68"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54" s="68"/>
      <c r="C54" s="68"/>
      <c r="D54" s="68"/>
      <c r="E54" s="68"/>
      <c r="F54" s="68"/>
      <c r="G54" s="68"/>
    </row>
  </sheetData>
  <autoFilter ref="A11:G54" xr:uid="{00000000-0009-0000-0000-000000000000}"/>
  <mergeCells count="23">
    <mergeCell ref="A53:G53"/>
    <mergeCell ref="A54:G54"/>
    <mergeCell ref="A47:G47"/>
    <mergeCell ref="A48:G48"/>
    <mergeCell ref="A49:G49"/>
    <mergeCell ref="A50:G50"/>
    <mergeCell ref="A51:G51"/>
    <mergeCell ref="A52:G52"/>
    <mergeCell ref="C6:D6"/>
    <mergeCell ref="E6:F6"/>
    <mergeCell ref="A2:G2"/>
    <mergeCell ref="A3:G3"/>
    <mergeCell ref="A4:G4"/>
    <mergeCell ref="A5:G5"/>
    <mergeCell ref="A43:G43"/>
    <mergeCell ref="A44:G44"/>
    <mergeCell ref="A45:G45"/>
    <mergeCell ref="B8:G8"/>
    <mergeCell ref="A46:G46"/>
    <mergeCell ref="B9:G9"/>
    <mergeCell ref="F41:G41"/>
    <mergeCell ref="F42:G42"/>
    <mergeCell ref="D10:G10"/>
  </mergeCells>
  <phoneticPr fontId="0" type="noConversion"/>
  <conditionalFormatting sqref="F41">
    <cfRule type="expression" dxfId="11" priority="1" stopIfTrue="1">
      <formula>IF($J41="Empate",IF(H41=1,TRUE(),FALSE()),FALSE())</formula>
    </cfRule>
    <cfRule type="expression" dxfId="10" priority="2" stopIfTrue="1">
      <formula>IF(H41="&gt;",FALSE(),IF(H41&gt;0,TRUE(),FALSE()))</formula>
    </cfRule>
    <cfRule type="expression" dxfId="9" priority="3" stopIfTrue="1">
      <formula>IF(H41="&gt;",TRUE(),FALSE())</formula>
    </cfRule>
  </conditionalFormatting>
  <conditionalFormatting sqref="F42">
    <cfRule type="expression" dxfId="8" priority="4" stopIfTrue="1">
      <formula>IF($J41="OK",IF(H41=1,TRUE(),FALSE()),FALSE())</formula>
    </cfRule>
    <cfRule type="expression" dxfId="7" priority="5" stopIfTrue="1">
      <formula>IF($J41="Empate",IF(H41=1,TRUE(),FALSE()),FALSE())</formula>
    </cfRule>
    <cfRule type="expression" dxfId="6" priority="6" stopIfTrue="1">
      <formula>IF($J41="Empate",IF(H41=2,TRUE(),FALSE()),FALSE())</formula>
    </cfRule>
  </conditionalFormatting>
  <conditionalFormatting sqref="F13:F40">
    <cfRule type="cellIs" dxfId="5" priority="11" stopIfTrue="1" operator="equal">
      <formula>""</formula>
    </cfRule>
  </conditionalFormatting>
  <conditionalFormatting sqref="D13:D40">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40">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40">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0"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5" width="39.140625" customWidth="1"/>
    <col min="6" max="8" width="14" customWidth="1"/>
    <col min="9" max="9" width="19.28515625" customWidth="1"/>
    <col min="10" max="13" width="14.5703125" customWidth="1"/>
    <col min="14" max="15" width="9.28515625" customWidth="1"/>
  </cols>
  <sheetData>
    <row r="1" spans="1:7" x14ac:dyDescent="0.2">
      <c r="A1" s="17" t="s">
        <v>9</v>
      </c>
      <c r="B1" s="10" t="s">
        <v>78</v>
      </c>
      <c r="E1" s="4"/>
      <c r="F1" s="4"/>
      <c r="G1" s="4"/>
    </row>
    <row r="2" spans="1:7" x14ac:dyDescent="0.2">
      <c r="A2" s="17" t="s">
        <v>10</v>
      </c>
      <c r="B2" s="5" t="s">
        <v>79</v>
      </c>
      <c r="E2" s="4"/>
      <c r="F2" s="4"/>
      <c r="G2" s="4"/>
    </row>
    <row r="3" spans="1:7" x14ac:dyDescent="0.2">
      <c r="A3" s="17" t="s">
        <v>11</v>
      </c>
      <c r="B3" s="5" t="s">
        <v>80</v>
      </c>
      <c r="C3" s="5"/>
      <c r="E3" s="64"/>
      <c r="F3" s="4"/>
      <c r="G3" s="4"/>
    </row>
    <row r="4" spans="1:7" x14ac:dyDescent="0.2">
      <c r="A4" s="17" t="s">
        <v>12</v>
      </c>
      <c r="B4" s="10" t="s">
        <v>90</v>
      </c>
      <c r="C4" s="5"/>
      <c r="E4" s="64"/>
      <c r="F4" s="4"/>
      <c r="G4" s="4"/>
    </row>
    <row r="5" spans="1:7" x14ac:dyDescent="0.2">
      <c r="A5" s="17" t="s">
        <v>13</v>
      </c>
      <c r="B5" s="10" t="s">
        <v>36</v>
      </c>
      <c r="C5" s="5"/>
      <c r="E5" s="64"/>
      <c r="F5" s="4"/>
      <c r="G5" s="4"/>
    </row>
    <row r="6" spans="1:7" x14ac:dyDescent="0.2">
      <c r="A6" s="17" t="s">
        <v>31</v>
      </c>
      <c r="B6" s="13" t="s">
        <v>37</v>
      </c>
      <c r="C6" s="5"/>
      <c r="E6" s="64"/>
      <c r="F6" s="4"/>
      <c r="G6" s="4"/>
    </row>
    <row r="7" spans="1:7" x14ac:dyDescent="0.2">
      <c r="A7" s="17" t="s">
        <v>14</v>
      </c>
      <c r="B7" s="5" t="s">
        <v>30</v>
      </c>
      <c r="C7" s="5"/>
      <c r="E7" s="64"/>
      <c r="F7" s="4"/>
      <c r="G7" s="4"/>
    </row>
    <row r="8" spans="1:7" x14ac:dyDescent="0.2">
      <c r="A8" s="26" t="s">
        <v>23</v>
      </c>
      <c r="B8" s="57">
        <v>22114.649999999998</v>
      </c>
      <c r="C8" s="5"/>
      <c r="E8" s="64"/>
      <c r="F8" s="4"/>
      <c r="G8" s="4"/>
    </row>
    <row r="9" spans="1:7" x14ac:dyDescent="0.2">
      <c r="A9" s="18" t="s">
        <v>0</v>
      </c>
      <c r="E9" s="4"/>
      <c r="F9" s="4"/>
      <c r="G9" s="4"/>
    </row>
    <row r="10" spans="1:7" x14ac:dyDescent="0.2">
      <c r="A10" s="19" t="s">
        <v>2</v>
      </c>
      <c r="E10" s="4"/>
      <c r="F10" s="4"/>
      <c r="G10" s="4"/>
    </row>
    <row r="11" spans="1:7" x14ac:dyDescent="0.2">
      <c r="A11" s="20" t="s">
        <v>8</v>
      </c>
      <c r="E11" s="4"/>
      <c r="F11" s="4"/>
      <c r="G11" s="4"/>
    </row>
    <row r="12" spans="1:7" x14ac:dyDescent="0.2">
      <c r="A12" s="19" t="s">
        <v>20</v>
      </c>
      <c r="E12" s="4"/>
      <c r="F12" s="4"/>
      <c r="G12" s="4"/>
    </row>
    <row r="13" spans="1:7" x14ac:dyDescent="0.2">
      <c r="A13" s="19" t="s">
        <v>24</v>
      </c>
      <c r="E13" s="4"/>
      <c r="F13" s="4"/>
      <c r="G13" s="4"/>
    </row>
    <row r="14" spans="1:7" x14ac:dyDescent="0.2">
      <c r="A14" s="65" t="s">
        <v>33</v>
      </c>
      <c r="E14" s="4"/>
      <c r="F14" s="4"/>
      <c r="G14" s="4"/>
    </row>
    <row r="15" spans="1:7" x14ac:dyDescent="0.2">
      <c r="A15" s="65" t="s">
        <v>34</v>
      </c>
      <c r="E15" s="4"/>
      <c r="F15" s="4"/>
      <c r="G15" s="4"/>
    </row>
    <row r="16" spans="1:7" x14ac:dyDescent="0.2">
      <c r="A16" s="65" t="s">
        <v>35</v>
      </c>
      <c r="B16" s="25"/>
      <c r="E16" s="25"/>
      <c r="F16" s="4"/>
      <c r="G16" s="4"/>
    </row>
    <row r="17" spans="1:256" s="24" customFormat="1" x14ac:dyDescent="0.2">
      <c r="A17" s="23" t="s">
        <v>21</v>
      </c>
      <c r="B17" s="66" t="s">
        <v>81</v>
      </c>
      <c r="C17" s="25"/>
      <c r="D17" s="25"/>
      <c r="E17" s="25"/>
      <c r="F17" s="25"/>
      <c r="G17" s="25"/>
      <c r="H17" s="25"/>
      <c r="I17" s="25"/>
      <c r="J17" s="25"/>
      <c r="K17" s="25"/>
      <c r="L17" s="25"/>
      <c r="M17" s="25"/>
    </row>
    <row r="18" spans="1:256" s="24" customFormat="1" x14ac:dyDescent="0.2">
      <c r="A18" s="23" t="s">
        <v>22</v>
      </c>
      <c r="B18" s="59" t="s">
        <v>82</v>
      </c>
      <c r="C18" s="59" t="s">
        <v>83</v>
      </c>
      <c r="D18" s="59" t="s">
        <v>84</v>
      </c>
      <c r="E18" s="59" t="s">
        <v>85</v>
      </c>
      <c r="F18" s="59"/>
      <c r="G18" s="59"/>
      <c r="H18" s="25"/>
      <c r="I18" s="25"/>
      <c r="J18" s="25"/>
      <c r="K18" s="25"/>
      <c r="L18" s="25"/>
      <c r="M18" s="25"/>
      <c r="IV18" s="25"/>
    </row>
    <row r="19" spans="1:256" x14ac:dyDescent="0.2">
      <c r="B19" s="25"/>
      <c r="E19" s="4"/>
      <c r="F19" s="25"/>
      <c r="G19" s="25"/>
    </row>
    <row r="20" spans="1:256" x14ac:dyDescent="0.2">
      <c r="B20" s="25"/>
      <c r="E20" s="63"/>
      <c r="F20" s="25"/>
      <c r="G20" s="25"/>
    </row>
    <row r="21" spans="1:256" x14ac:dyDescent="0.2">
      <c r="E21" s="63"/>
      <c r="F21" s="63"/>
      <c r="G21" s="63"/>
    </row>
    <row r="22" spans="1:256" x14ac:dyDescent="0.2">
      <c r="E22" s="63"/>
      <c r="F22" s="63"/>
      <c r="G22" s="63"/>
    </row>
    <row r="23" spans="1:256" ht="63.75" x14ac:dyDescent="0.2">
      <c r="A23" s="21" t="s">
        <v>15</v>
      </c>
      <c r="B23" s="22" t="s">
        <v>88</v>
      </c>
      <c r="E23" s="4"/>
      <c r="F23" s="4"/>
      <c r="G23" s="63"/>
    </row>
    <row r="24" spans="1:256" ht="63.75" x14ac:dyDescent="0.2">
      <c r="A24" s="21" t="s">
        <v>16</v>
      </c>
      <c r="B24" s="22" t="s">
        <v>89</v>
      </c>
      <c r="E24" s="4"/>
      <c r="F24" s="4"/>
      <c r="G24" s="63"/>
    </row>
    <row r="25" spans="1:256" ht="51" x14ac:dyDescent="0.2">
      <c r="A25" s="21" t="s">
        <v>17</v>
      </c>
      <c r="B25" s="59" t="s">
        <v>86</v>
      </c>
      <c r="C25" s="9"/>
      <c r="E25" s="4"/>
      <c r="F25" s="4"/>
      <c r="G25" s="63"/>
    </row>
    <row r="26" spans="1:256" ht="25.5" x14ac:dyDescent="0.2">
      <c r="A26" s="21" t="s">
        <v>18</v>
      </c>
      <c r="B26" s="22" t="s">
        <v>28</v>
      </c>
      <c r="E26" s="4"/>
      <c r="F26" s="4"/>
      <c r="G26" s="63"/>
    </row>
    <row r="27" spans="1:256" x14ac:dyDescent="0.2">
      <c r="A27" s="21" t="s">
        <v>32</v>
      </c>
      <c r="B27" s="67" t="s">
        <v>87</v>
      </c>
      <c r="G27" s="63"/>
    </row>
    <row r="28" spans="1:256" ht="38.25" x14ac:dyDescent="0.2">
      <c r="B28" s="22" t="s">
        <v>38</v>
      </c>
    </row>
    <row r="29" spans="1:256" ht="38.25" x14ac:dyDescent="0.2">
      <c r="B29" s="22" t="s">
        <v>39</v>
      </c>
    </row>
    <row r="30" spans="1:256" ht="63.75" x14ac:dyDescent="0.2">
      <c r="B30" s="22" t="s">
        <v>40</v>
      </c>
    </row>
    <row r="31" spans="1:256" ht="63.75" x14ac:dyDescent="0.2">
      <c r="B31" s="22" t="s">
        <v>41</v>
      </c>
    </row>
    <row r="32" spans="1:256" ht="63.75" x14ac:dyDescent="0.2">
      <c r="B32" s="22" t="s">
        <v>42</v>
      </c>
    </row>
    <row r="33" spans="2:2" ht="51" x14ac:dyDescent="0.2">
      <c r="B33" s="22" t="s">
        <v>43</v>
      </c>
    </row>
    <row r="34" spans="2:2" ht="76.5" x14ac:dyDescent="0.2">
      <c r="B34" s="22" t="s">
        <v>44</v>
      </c>
    </row>
    <row r="35" spans="2:2" ht="63.75" x14ac:dyDescent="0.2">
      <c r="B35" s="22" t="s">
        <v>45</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5</vt:i4>
      </vt:variant>
    </vt:vector>
  </HeadingPairs>
  <TitlesOfParts>
    <vt:vector size="7" baseType="lpstr">
      <vt:lpstr>Quadro de Preços</vt:lpstr>
      <vt:lpstr>Dados</vt:lpstr>
      <vt:lpstr>Dados!_GoBack</vt:lpstr>
      <vt:lpstr>'Quadro de Preços'!_Hlk103001899</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2022-05-10T12:39:20Z</cp:lastPrinted>
  <dcterms:created xsi:type="dcterms:W3CDTF">2006-04-18T17:38:46Z</dcterms:created>
  <dcterms:modified xsi:type="dcterms:W3CDTF">2022-05-23T19:21:10Z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