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96-23 - Aquisição de Gêneros Alimentícios, Copa, Higiene e Limpeza - SMDS\"/>
    </mc:Choice>
  </mc:AlternateContent>
  <xr:revisionPtr revIDLastSave="0" documentId="13_ncr:1_{8560E1BF-2120-4958-BCFD-3AF6C8711FCD}"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Preços'!$A$11:$G$41</definedName>
    <definedName name="_GoBack" localSheetId="1">Dados!$B$3</definedName>
    <definedName name="_Hlk127178289"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l="1"/>
  <c r="A35" i="1" l="1"/>
  <c r="A36" i="1"/>
  <c r="A37" i="1"/>
  <c r="A38" i="1"/>
  <c r="A39" i="1"/>
  <c r="A40" i="1"/>
  <c r="A41" i="1"/>
  <c r="A34" i="1"/>
  <c r="E6" i="1"/>
  <c r="G13" i="1"/>
  <c r="A4" i="1"/>
  <c r="A32" i="1"/>
  <c r="A33" i="1"/>
  <c r="A31" i="1"/>
  <c r="A30" i="1"/>
  <c r="A6" i="1"/>
  <c r="A5" i="1"/>
  <c r="A3" i="1"/>
  <c r="F29" i="1" l="1"/>
</calcChain>
</file>

<file path=xl/sharedStrings.xml><?xml version="1.0" encoding="utf-8"?>
<sst xmlns="http://schemas.openxmlformats.org/spreadsheetml/2006/main" count="91" uniqueCount="75">
  <si>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</si>
  <si>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</si>
  <si>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</si>
  <si>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</si>
  <si>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</si>
  <si>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</si>
  <si>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</si>
  <si>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</si>
  <si>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</si>
  <si>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</si>
  <si>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</si>
  <si>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</si>
  <si>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</si>
  <si>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</si>
  <si>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</si>
  <si>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</si>
  <si>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</si>
  <si>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</si>
  <si>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</si>
  <si>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</si>
  <si>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</si>
  <si>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</si>
  <si>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</si>
  <si>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</si>
  <si>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</si>
  <si>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</si>
  <si>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</si>
  <si>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</si>
  <si>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</si>
  <si>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</si>
  <si>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</si>
  <si>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</si>
  <si>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</si>
  <si>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</si>
  <si>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</si>
  <si>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</si>
  <si>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</si>
  <si>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</si>
  <si>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</si>
  <si>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</si>
  <si>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</si>
  <si>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</si>
  <si>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</si>
  <si>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</si>
  <si>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</si>
  <si>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</si>
  <si>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A administração rejeitará, no todo ou em parte, o fornecimento executado em desacordo com os termos do Edital e seus anexos.</t>
  </si>
  <si>
    <t>UNID</t>
  </si>
  <si>
    <t>Prazo do contrato: A contar de sua assinatura com vigência até 31/12/2023.</t>
  </si>
  <si>
    <t>Sec. Desenvolvimento Social - CRAS</t>
  </si>
  <si>
    <t>Sec. Desenvolvimento Social - Abrigo</t>
  </si>
  <si>
    <t>N.º 1901.0824400332.272-3390.30.00-16690001 – CRAS</t>
  </si>
  <si>
    <t>O objeto do presente termo de referência será recebido fracionado de acordo com a necessidade da unidade, conforme pedido formalizado pelo fiscal do contrato, após recebimento da nota de empenho e assinatura de pertinente contrato que terá vigência até 31/12/2023.</t>
  </si>
  <si>
    <t>IOGURTE E MORANGO ZERO AÇUCAR 170G</t>
  </si>
  <si>
    <t>BARRA DE CEREAL, SABORES DIVERSOS, INTEGRAL E ZERO AÇÚCARES COM 240 G</t>
  </si>
  <si>
    <t>BISCOITO, SABOR: SALGADO, CARACTERÍSTICAS ADICIONAIS: QUADRADO, TIPO: CREAM CRACKER, INGREDIENTES: INTEGRAL, PACOTE CONTENDO 162 GRAMAS</t>
  </si>
  <si>
    <t>ÁGUA MINERAL SEM GÁS 500 ML</t>
  </si>
  <si>
    <t>SACO, TIPO: ZIPLOCK, CARACTERÍSRICAS: HERMÉTICO 20X28 CM</t>
  </si>
  <si>
    <t>POTE PLÁSTICO, TIPO: TRANSPARENTE, CARACTERÍSTICAS: COM TAMPA, COM APROXIMADAMENTE CAPACIDADE PARA 5,8L.</t>
  </si>
  <si>
    <t xml:space="preserve">POTE PLÁSTICO, TIPO: TRANSPARENTE, CARACTERÍSTICAS: COM TAMPA, COM APROXIMADAMENTE CAPACIDADE PARA 5,5L. </t>
  </si>
  <si>
    <t xml:space="preserve">POTE PLÁSTICO, TIPO: TRANSPARENTE, CARACTERÍSTICAS: COM TAMPA, COM APROXIMADAMENTE CAPACIDADE PARA 2,2L. </t>
  </si>
  <si>
    <t xml:space="preserve">POTE PLÁSTICO, TIPO: TRANSPARENTE, CARACTERÍSTICAS: COM TAMPA, COM APROXIMADAMENTE CAPACIDADE PARA 1,0L. </t>
  </si>
  <si>
    <t>LIXEIRA COM ACIONAMENTO DE PEDAL COM APROXIMADAMENTE 7L.</t>
  </si>
  <si>
    <t>LIXEIRA COM ACIONAMENTO DE PEDAL, TIPO: COLETOR, COM APROXIMADAMENTE 240L.</t>
  </si>
  <si>
    <t>ASSENTO SANITÁRIO, CARACTERÍSTICAS: COR BRANCA.</t>
  </si>
  <si>
    <t>DISPENSADOR DE SABONETE LÍQUIDO, TIPO: ACIONADO NA PAREDE COM ADERÊNCIA, CARACTERÍSTICA: BRANCO.</t>
  </si>
  <si>
    <t>PLACA DE SINALIZAÇÃO DE BANHEIRO FEMININO, COM APROXIMADAMENTE 15X20CM.</t>
  </si>
  <si>
    <t>PLACA DE SINALIZAÇÃO DE BANHEIRO MASCULINO, COM APROXIMADAMENTE 15X20CM</t>
  </si>
  <si>
    <t>CX</t>
  </si>
  <si>
    <t>PREGÃO ELETRÔNICO Nº 096/2023</t>
  </si>
  <si>
    <t>PROCESSO ADMINISTRATIVO N° 1069/2023 de 28/03/2023</t>
  </si>
  <si>
    <t>AQUISIÇÃO DE GÊNEROS ALIMENTÍCIOS E MATERIAIS DE COPA HIGIENE E LIMPEZA</t>
  </si>
  <si>
    <t>O pagamento do objeto de que trata o PREGÃO ELETRÔNICO 096/2023, será efetuado pela Tesouraria da Secretaria Municipal de Desenvolvimento Social de Sumidouro.</t>
  </si>
  <si>
    <t xml:space="preserve">N.º 1901.0824300792.080-3390.30.00-17040001 – Abrigo </t>
  </si>
  <si>
    <t>Abertura das Propostas: 03/08/2023,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</si>
</sst>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2">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8" borderId="4" xfId="0" applyFill="1" applyBorder="1"/>
    <xf numFmtId="169" fontId="8" fillId="0" borderId="2" xfId="0" applyNumberFormat="1" applyFont="1" applyBorder="1" applyAlignment="1" applyProtection="1">
      <alignment horizontal="center" vertical="center"/>
      <protection locked="0"/>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1069/23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41"/>
  <sheetViews>
    <sheetView tabSelected="1" zoomScale="115" zoomScaleNormal="115" zoomScaleSheetLayoutView="100" workbookViewId="0"/>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63" t="s">
        <v>19</v>
      </c>
      <c r="B2" s="63"/>
      <c r="C2" s="63"/>
      <c r="D2" s="63"/>
      <c r="E2" s="63"/>
      <c r="F2" s="63"/>
      <c r="G2" s="63"/>
    </row>
    <row r="3" spans="1:11" x14ac:dyDescent="0.2">
      <c r="A3" s="63" t="str">
        <f>UPPER(Dados!B1&amp;"  -  "&amp;Dados!B4)</f>
        <v>PREGÃO ELETRÔNICO Nº 096/2023  -  ABERTURA DAS PROPOSTAS: 03/08/2023, ÀS 10:00HS</v>
      </c>
      <c r="B3" s="63"/>
      <c r="C3" s="63"/>
      <c r="D3" s="63"/>
      <c r="E3" s="63"/>
      <c r="F3" s="63"/>
      <c r="G3" s="63"/>
    </row>
    <row r="4" spans="1:11" x14ac:dyDescent="0.2">
      <c r="A4" s="64" t="str">
        <f>Dados!B3</f>
        <v>AQUISIÇÃO DE GÊNEROS ALIMENTÍCIOS E MATERIAIS DE COPA HIGIENE E LIMPEZA</v>
      </c>
      <c r="B4" s="64"/>
      <c r="C4" s="64"/>
      <c r="D4" s="64"/>
      <c r="E4" s="64"/>
      <c r="F4" s="64"/>
      <c r="G4" s="64"/>
    </row>
    <row r="5" spans="1:11" x14ac:dyDescent="0.2">
      <c r="A5" s="63" t="str">
        <f>Dados!B2</f>
        <v>PROCESSO ADMINISTRATIVO N° 1069/2023 de 28/03/2023</v>
      </c>
      <c r="B5" s="63"/>
      <c r="C5" s="63"/>
      <c r="D5" s="63"/>
      <c r="E5" s="63"/>
      <c r="F5" s="63"/>
      <c r="G5" s="63"/>
    </row>
    <row r="6" spans="1:11" x14ac:dyDescent="0.2">
      <c r="A6" s="52" t="str">
        <f>Dados!B7</f>
        <v>MENOR PREÇO POR ITEM</v>
      </c>
      <c r="B6" s="52"/>
      <c r="C6" s="61" t="s">
        <v>29</v>
      </c>
      <c r="D6" s="61"/>
      <c r="E6" s="62">
        <f>Dados!B8</f>
        <v>4872.880000000001</v>
      </c>
      <c r="F6" s="62"/>
      <c r="G6" s="52"/>
    </row>
    <row r="7" spans="1:11" ht="2.25" customHeight="1" x14ac:dyDescent="0.2">
      <c r="A7" s="6"/>
      <c r="B7" s="6"/>
      <c r="C7" s="6"/>
      <c r="D7" s="6"/>
      <c r="E7" s="14"/>
      <c r="F7" s="14"/>
      <c r="G7" s="10"/>
    </row>
    <row r="8" spans="1:11" s="8" customFormat="1" ht="12" customHeight="1" x14ac:dyDescent="0.2">
      <c r="A8" s="15" t="s">
        <v>0</v>
      </c>
      <c r="B8" s="65"/>
      <c r="C8" s="65"/>
      <c r="D8" s="65"/>
      <c r="E8" s="65"/>
      <c r="F8" s="65"/>
      <c r="G8" s="65"/>
      <c r="H8" s="41"/>
    </row>
    <row r="9" spans="1:11" s="8" customFormat="1" ht="12" customHeight="1" x14ac:dyDescent="0.2">
      <c r="A9" s="15" t="s">
        <v>1</v>
      </c>
      <c r="B9" s="66"/>
      <c r="C9" s="66"/>
      <c r="D9" s="66"/>
      <c r="E9" s="66"/>
      <c r="F9" s="66"/>
      <c r="G9" s="66"/>
      <c r="H9" s="41"/>
    </row>
    <row r="10" spans="1:11" s="8" customFormat="1" ht="12" customHeight="1" x14ac:dyDescent="0.2">
      <c r="A10" s="15" t="s">
        <v>2</v>
      </c>
      <c r="B10" s="36"/>
      <c r="C10" s="26" t="s">
        <v>8</v>
      </c>
      <c r="D10" s="71"/>
      <c r="E10" s="71"/>
      <c r="F10" s="71"/>
      <c r="G10" s="71"/>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11.25" x14ac:dyDescent="0.2">
      <c r="A13" s="33">
        <v>1</v>
      </c>
      <c r="B13" s="31" t="s">
        <v>53</v>
      </c>
      <c r="C13" s="34" t="s">
        <v>47</v>
      </c>
      <c r="D13" s="49">
        <v>250</v>
      </c>
      <c r="E13" s="51">
        <v>6.86</v>
      </c>
      <c r="F13" s="56"/>
      <c r="G13" s="35" t="str">
        <f>IF(F13="","",IF(ISTEXT(F13),"NC",F13*D13))</f>
        <v/>
      </c>
      <c r="H13" s="41"/>
      <c r="K13" s="7"/>
    </row>
    <row r="14" spans="1:11" s="8" customFormat="1" ht="22.5" x14ac:dyDescent="0.2">
      <c r="A14" s="33">
        <v>2</v>
      </c>
      <c r="B14" s="31" t="s">
        <v>54</v>
      </c>
      <c r="C14" s="34" t="s">
        <v>68</v>
      </c>
      <c r="D14" s="49">
        <v>20</v>
      </c>
      <c r="E14" s="51">
        <v>33.36</v>
      </c>
      <c r="F14" s="56"/>
      <c r="G14" s="35" t="str">
        <f t="shared" ref="G14:G26" si="0">IF(F14="","",IF(ISTEXT(F14),"NC",F14*D14))</f>
        <v/>
      </c>
      <c r="H14" s="41"/>
      <c r="K14" s="7"/>
    </row>
    <row r="15" spans="1:11" s="8" customFormat="1" ht="33.75" x14ac:dyDescent="0.2">
      <c r="A15" s="33">
        <v>3</v>
      </c>
      <c r="B15" s="31" t="s">
        <v>55</v>
      </c>
      <c r="C15" s="34" t="s">
        <v>47</v>
      </c>
      <c r="D15" s="49">
        <v>50</v>
      </c>
      <c r="E15" s="51">
        <v>8.0399999999999991</v>
      </c>
      <c r="F15" s="56"/>
      <c r="G15" s="35" t="str">
        <f t="shared" si="0"/>
        <v/>
      </c>
      <c r="H15" s="41"/>
      <c r="K15" s="7"/>
    </row>
    <row r="16" spans="1:11" s="8" customFormat="1" ht="11.25" x14ac:dyDescent="0.2">
      <c r="A16" s="33">
        <v>4</v>
      </c>
      <c r="B16" s="31" t="s">
        <v>56</v>
      </c>
      <c r="C16" s="34" t="s">
        <v>47</v>
      </c>
      <c r="D16" s="49">
        <v>400</v>
      </c>
      <c r="E16" s="51">
        <v>1.36</v>
      </c>
      <c r="F16" s="56"/>
      <c r="G16" s="35" t="str">
        <f t="shared" si="0"/>
        <v/>
      </c>
      <c r="H16" s="41"/>
      <c r="K16" s="7"/>
    </row>
    <row r="17" spans="1:11" s="8" customFormat="1" ht="11.25" x14ac:dyDescent="0.2">
      <c r="A17" s="33">
        <v>5</v>
      </c>
      <c r="B17" s="31" t="s">
        <v>57</v>
      </c>
      <c r="C17" s="34" t="s">
        <v>47</v>
      </c>
      <c r="D17" s="49">
        <v>100</v>
      </c>
      <c r="E17" s="51">
        <v>0.45900000000000002</v>
      </c>
      <c r="F17" s="56"/>
      <c r="G17" s="35" t="str">
        <f t="shared" si="0"/>
        <v/>
      </c>
      <c r="H17" s="41"/>
      <c r="K17" s="7"/>
    </row>
    <row r="18" spans="1:11" s="8" customFormat="1" ht="22.5" x14ac:dyDescent="0.2">
      <c r="A18" s="33">
        <v>6</v>
      </c>
      <c r="B18" s="31" t="s">
        <v>58</v>
      </c>
      <c r="C18" s="34" t="s">
        <v>47</v>
      </c>
      <c r="D18" s="49">
        <v>5</v>
      </c>
      <c r="E18" s="51">
        <v>27.68</v>
      </c>
      <c r="F18" s="56"/>
      <c r="G18" s="35" t="str">
        <f t="shared" si="0"/>
        <v/>
      </c>
      <c r="H18" s="41"/>
      <c r="K18" s="7"/>
    </row>
    <row r="19" spans="1:11" s="8" customFormat="1" ht="22.5" x14ac:dyDescent="0.2">
      <c r="A19" s="33">
        <v>7</v>
      </c>
      <c r="B19" s="31" t="s">
        <v>59</v>
      </c>
      <c r="C19" s="34" t="s">
        <v>47</v>
      </c>
      <c r="D19" s="49">
        <v>5</v>
      </c>
      <c r="E19" s="51">
        <v>27.68</v>
      </c>
      <c r="F19" s="56"/>
      <c r="G19" s="35" t="str">
        <f t="shared" si="0"/>
        <v/>
      </c>
      <c r="H19" s="41"/>
      <c r="K19" s="7"/>
    </row>
    <row r="20" spans="1:11" s="8" customFormat="1" ht="22.5" x14ac:dyDescent="0.2">
      <c r="A20" s="33">
        <v>8</v>
      </c>
      <c r="B20" s="31" t="s">
        <v>60</v>
      </c>
      <c r="C20" s="34" t="s">
        <v>47</v>
      </c>
      <c r="D20" s="49">
        <v>5</v>
      </c>
      <c r="E20" s="51">
        <v>16.25</v>
      </c>
      <c r="F20" s="56"/>
      <c r="G20" s="35" t="str">
        <f t="shared" si="0"/>
        <v/>
      </c>
      <c r="H20" s="41"/>
      <c r="K20" s="7"/>
    </row>
    <row r="21" spans="1:11" s="8" customFormat="1" ht="22.5" x14ac:dyDescent="0.2">
      <c r="A21" s="33">
        <v>9</v>
      </c>
      <c r="B21" s="31" t="s">
        <v>61</v>
      </c>
      <c r="C21" s="34" t="s">
        <v>47</v>
      </c>
      <c r="D21" s="49">
        <v>5</v>
      </c>
      <c r="E21" s="51">
        <v>10.81</v>
      </c>
      <c r="F21" s="56"/>
      <c r="G21" s="35" t="str">
        <f t="shared" si="0"/>
        <v/>
      </c>
      <c r="H21" s="41"/>
      <c r="K21" s="7"/>
    </row>
    <row r="22" spans="1:11" s="8" customFormat="1" ht="11.25" x14ac:dyDescent="0.2">
      <c r="A22" s="33">
        <v>10</v>
      </c>
      <c r="B22" s="31" t="s">
        <v>62</v>
      </c>
      <c r="C22" s="34" t="s">
        <v>47</v>
      </c>
      <c r="D22" s="49">
        <v>4</v>
      </c>
      <c r="E22" s="51">
        <v>33</v>
      </c>
      <c r="F22" s="56"/>
      <c r="G22" s="35" t="str">
        <f t="shared" si="0"/>
        <v/>
      </c>
      <c r="H22" s="41"/>
      <c r="K22" s="7"/>
    </row>
    <row r="23" spans="1:11" s="8" customFormat="1" ht="22.5" x14ac:dyDescent="0.2">
      <c r="A23" s="33">
        <v>11</v>
      </c>
      <c r="B23" s="31" t="s">
        <v>63</v>
      </c>
      <c r="C23" s="34" t="s">
        <v>47</v>
      </c>
      <c r="D23" s="49">
        <v>1</v>
      </c>
      <c r="E23" s="51">
        <v>686.2</v>
      </c>
      <c r="F23" s="56"/>
      <c r="G23" s="35" t="str">
        <f t="shared" si="0"/>
        <v/>
      </c>
      <c r="H23" s="41"/>
      <c r="K23" s="7"/>
    </row>
    <row r="24" spans="1:11" s="8" customFormat="1" ht="11.25" x14ac:dyDescent="0.2">
      <c r="A24" s="33">
        <v>12</v>
      </c>
      <c r="B24" s="31" t="s">
        <v>64</v>
      </c>
      <c r="C24" s="34" t="s">
        <v>47</v>
      </c>
      <c r="D24" s="49">
        <v>1</v>
      </c>
      <c r="E24" s="51">
        <v>61.1</v>
      </c>
      <c r="F24" s="56"/>
      <c r="G24" s="35" t="str">
        <f t="shared" si="0"/>
        <v/>
      </c>
      <c r="H24" s="41"/>
      <c r="K24" s="7"/>
    </row>
    <row r="25" spans="1:11" s="8" customFormat="1" ht="22.5" x14ac:dyDescent="0.2">
      <c r="A25" s="33">
        <v>13</v>
      </c>
      <c r="B25" s="31" t="s">
        <v>65</v>
      </c>
      <c r="C25" s="34" t="s">
        <v>47</v>
      </c>
      <c r="D25" s="49">
        <v>2</v>
      </c>
      <c r="E25" s="51">
        <v>69</v>
      </c>
      <c r="F25" s="56"/>
      <c r="G25" s="35" t="str">
        <f t="shared" si="0"/>
        <v/>
      </c>
      <c r="H25" s="41"/>
      <c r="K25" s="7"/>
    </row>
    <row r="26" spans="1:11" s="8" customFormat="1" ht="22.5" x14ac:dyDescent="0.2">
      <c r="A26" s="33">
        <v>14</v>
      </c>
      <c r="B26" s="31" t="s">
        <v>66</v>
      </c>
      <c r="C26" s="34" t="s">
        <v>47</v>
      </c>
      <c r="D26" s="49">
        <v>1</v>
      </c>
      <c r="E26" s="51">
        <v>35.090000000000003</v>
      </c>
      <c r="F26" s="56"/>
      <c r="G26" s="35" t="str">
        <f t="shared" si="0"/>
        <v/>
      </c>
      <c r="H26" s="41"/>
      <c r="K26" s="7"/>
    </row>
    <row r="27" spans="1:11" s="8" customFormat="1" ht="22.5" x14ac:dyDescent="0.2">
      <c r="A27" s="33">
        <v>15</v>
      </c>
      <c r="B27" s="31" t="s">
        <v>67</v>
      </c>
      <c r="C27" s="34" t="s">
        <v>47</v>
      </c>
      <c r="D27" s="49">
        <v>1</v>
      </c>
      <c r="E27" s="51">
        <v>34.29</v>
      </c>
      <c r="F27" s="56"/>
      <c r="G27" s="35" t="str">
        <f>IF(F27="","",IF(ISTEXT(F27),"NC",F27*D27))</f>
        <v/>
      </c>
      <c r="H27" s="41"/>
      <c r="K27" s="7"/>
    </row>
    <row r="28" spans="1:11" s="27" customFormat="1" ht="9" x14ac:dyDescent="0.2">
      <c r="A28" s="37"/>
      <c r="E28" s="47"/>
      <c r="F28" s="67" t="s">
        <v>27</v>
      </c>
      <c r="G28" s="68"/>
      <c r="H28" s="42"/>
    </row>
    <row r="29" spans="1:11" ht="14.25" customHeight="1" x14ac:dyDescent="0.2">
      <c r="F29" s="69" t="str">
        <f>IF(SUM(G13:G27)=0,"",SUM(G13:G27))</f>
        <v/>
      </c>
      <c r="G29" s="70"/>
      <c r="H29" s="43"/>
    </row>
    <row r="30" spans="1:11" s="38" customFormat="1" ht="24" customHeight="1" x14ac:dyDescent="0.2">
      <c r="A30" s="60" t="str">
        <f>" - "&amp;Dados!B23</f>
        <v xml:space="preserve"> - O objeto do presente termo de referência será recebido fracionado de acordo com a necessidade da unidade, conforme pedido formalizado pelo fiscal do contrato, após recebimento da nota de empenho e assinatura de pertinente contrato que terá vigência até 31/12/2023.</v>
      </c>
      <c r="B30" s="60"/>
      <c r="C30" s="60"/>
      <c r="D30" s="60"/>
      <c r="E30" s="60"/>
      <c r="F30" s="60"/>
      <c r="G30" s="60"/>
      <c r="H30" s="44"/>
    </row>
    <row r="31" spans="1:11" s="38" customFormat="1" ht="9" x14ac:dyDescent="0.2">
      <c r="A31" s="60" t="str">
        <f>" - "&amp;Dados!B24</f>
        <v xml:space="preserve"> - A administração rejeitará, no todo ou em parte, o fornecimento executado em desacordo com os termos do Edital e seus anexos.</v>
      </c>
      <c r="B31" s="60"/>
      <c r="C31" s="60"/>
      <c r="D31" s="60"/>
      <c r="E31" s="60"/>
      <c r="F31" s="60"/>
      <c r="G31" s="60"/>
      <c r="H31" s="44"/>
    </row>
    <row r="32" spans="1:11" s="38" customFormat="1" ht="9" x14ac:dyDescent="0.2">
      <c r="A32" s="60" t="str">
        <f>" - "&amp;Dados!B25</f>
        <v xml:space="preserve"> - O pagamento do objeto de que trata o PREGÃO ELETRÔNICO 096/2023, será efetuado pela Tesouraria da Secretaria Municipal de Desenvolvimento Social de Sumidouro.</v>
      </c>
      <c r="B32" s="60"/>
      <c r="C32" s="60"/>
      <c r="D32" s="60"/>
      <c r="E32" s="60"/>
      <c r="F32" s="60"/>
      <c r="G32" s="60"/>
      <c r="H32" s="44"/>
    </row>
    <row r="33" spans="1:8" s="27" customFormat="1" ht="9" x14ac:dyDescent="0.2">
      <c r="A33" s="60" t="str">
        <f>" - "&amp;Dados!B26</f>
        <v xml:space="preserve"> - Proposta válida por 60 (sessenta) dias</v>
      </c>
      <c r="B33" s="60"/>
      <c r="C33" s="60"/>
      <c r="D33" s="60"/>
      <c r="E33" s="60"/>
      <c r="F33" s="60"/>
      <c r="G33" s="60"/>
      <c r="H33" s="42"/>
    </row>
    <row r="34" spans="1:8" ht="21" customHeight="1" x14ac:dyDescent="0.2">
      <c r="A34" s="60" t="str">
        <f>" - "&amp;Dados!B28</f>
        <v xml:space="preserve"> - A Licitante poderá apresentar prospecto, ficha técnica ou outros documentos com informações que permitam a melhor identificação e qualificação do(s) item(ns) licitado(s);</v>
      </c>
      <c r="B34" s="60"/>
      <c r="C34" s="60"/>
      <c r="D34" s="60"/>
      <c r="E34" s="60"/>
      <c r="F34" s="60"/>
      <c r="G34" s="60"/>
      <c r="H34" s="45"/>
    </row>
    <row r="35" spans="1:8" ht="21.75" customHeight="1" x14ac:dyDescent="0.2">
      <c r="A35" s="60" t="str">
        <f>" - "&amp;Dados!B29</f>
        <v xml:space="preserve"> - A proposta de preços ajustada ao lance final deverá conter o valor numérico dos preços unitários e totais, não podendo exceder o valor do lance final;</v>
      </c>
      <c r="B35" s="60"/>
      <c r="C35" s="60"/>
      <c r="D35" s="60"/>
      <c r="E35" s="60"/>
      <c r="F35" s="60"/>
      <c r="G35" s="60"/>
      <c r="H35" s="45"/>
    </row>
    <row r="36" spans="1:8" ht="21.75" customHeight="1" x14ac:dyDescent="0.2">
      <c r="A36"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6" s="60"/>
      <c r="C36" s="60"/>
      <c r="D36" s="60"/>
      <c r="E36" s="60"/>
      <c r="F36" s="60"/>
      <c r="G36" s="60"/>
      <c r="H36" s="45"/>
    </row>
    <row r="37" spans="1:8" ht="21.75" customHeight="1" x14ac:dyDescent="0.2">
      <c r="A37"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7" s="60"/>
      <c r="C37" s="60"/>
      <c r="D37" s="60"/>
      <c r="E37" s="60"/>
      <c r="F37" s="60"/>
      <c r="G37" s="60"/>
      <c r="H37" s="45"/>
    </row>
    <row r="38" spans="1:8" ht="21.75" customHeight="1" x14ac:dyDescent="0.2">
      <c r="A38"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8" s="60"/>
      <c r="C38" s="60"/>
      <c r="D38" s="60"/>
      <c r="E38" s="60"/>
      <c r="F38" s="60"/>
      <c r="G38" s="60"/>
      <c r="H38" s="45"/>
    </row>
    <row r="39" spans="1:8" ht="21.75" customHeight="1" x14ac:dyDescent="0.2">
      <c r="A39" s="60" t="str">
        <f>" - "&amp;Dados!B33</f>
        <v xml:space="preserve"> - Declaramos que até a presente data inexistem fatos impeditivos a participação desta empresa ao presente certame licitatório, ciente da obrigatoriedade de declarar ocorrências posteriores;</v>
      </c>
      <c r="B39" s="60"/>
      <c r="C39" s="60"/>
      <c r="D39" s="60"/>
      <c r="E39" s="60"/>
      <c r="F39" s="60"/>
      <c r="G39" s="60"/>
      <c r="H39" s="45"/>
    </row>
    <row r="40" spans="1:8" ht="30" customHeight="1" x14ac:dyDescent="0.2">
      <c r="A40"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40" s="60"/>
      <c r="C40" s="60"/>
      <c r="D40" s="60"/>
      <c r="E40" s="60"/>
      <c r="F40" s="60"/>
      <c r="G40" s="60"/>
    </row>
    <row r="41" spans="1:8" ht="25.5" customHeight="1" x14ac:dyDescent="0.2">
      <c r="A41"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41" s="60"/>
      <c r="C41" s="60"/>
      <c r="D41" s="60"/>
      <c r="E41" s="60"/>
      <c r="F41" s="60"/>
      <c r="G41" s="60"/>
    </row>
  </sheetData>
  <sheetProtection algorithmName="SHA-512" hashValue="IvY7EGSgH4+9v6aTFdBmvqW+KGpgVrZX4foUlerlYpJG24WTxZ0DhUqTxu1rFfaOOrqlfqfi7tvBI+NYhIgD/A==" saltValue="+Oec25UqsyA/ZTHknAIP3g==" spinCount="100000" sheet="1" objects="1" scenarios="1"/>
  <autoFilter ref="A11:G41" xr:uid="{00000000-0009-0000-0000-000000000000}"/>
  <mergeCells count="23">
    <mergeCell ref="A30:G30"/>
    <mergeCell ref="A31:G31"/>
    <mergeCell ref="A32:G32"/>
    <mergeCell ref="B8:G8"/>
    <mergeCell ref="A33:G33"/>
    <mergeCell ref="B9:G9"/>
    <mergeCell ref="F28:G28"/>
    <mergeCell ref="F29:G29"/>
    <mergeCell ref="D10:G10"/>
    <mergeCell ref="C6:D6"/>
    <mergeCell ref="E6:F6"/>
    <mergeCell ref="A2:G2"/>
    <mergeCell ref="A3:G3"/>
    <mergeCell ref="A4:G4"/>
    <mergeCell ref="A5:G5"/>
    <mergeCell ref="A40:G40"/>
    <mergeCell ref="A41:G41"/>
    <mergeCell ref="A34:G34"/>
    <mergeCell ref="A35:G35"/>
    <mergeCell ref="A36:G36"/>
    <mergeCell ref="A37:G37"/>
    <mergeCell ref="A38:G38"/>
    <mergeCell ref="A39:G39"/>
  </mergeCells>
  <phoneticPr fontId="0" type="noConversion"/>
  <conditionalFormatting sqref="F28">
    <cfRule type="expression" dxfId="11" priority="1" stopIfTrue="1">
      <formula>IF($J28="Empate",IF(H28=1,TRUE(),FALSE()),FALSE())</formula>
    </cfRule>
    <cfRule type="expression" dxfId="10" priority="2" stopIfTrue="1">
      <formula>IF(H28="&gt;",FALSE(),IF(H28&gt;0,TRUE(),FALSE()))</formula>
    </cfRule>
    <cfRule type="expression" dxfId="9" priority="3" stopIfTrue="1">
      <formula>IF(H28="&gt;",TRUE(),FALSE())</formula>
    </cfRule>
  </conditionalFormatting>
  <conditionalFormatting sqref="F29">
    <cfRule type="expression" dxfId="8" priority="4" stopIfTrue="1">
      <formula>IF($J28="OK",IF(H28=1,TRUE(),FALSE()),FALSE())</formula>
    </cfRule>
    <cfRule type="expression" dxfId="7" priority="5" stopIfTrue="1">
      <formula>IF($J28="Empate",IF(H28=1,TRUE(),FALSE()),FALSE())</formula>
    </cfRule>
    <cfRule type="expression" dxfId="6" priority="6" stopIfTrue="1">
      <formula>IF($J28="Empate",IF(H28=2,TRUE(),FALSE()),FALSE())</formula>
    </cfRule>
  </conditionalFormatting>
  <conditionalFormatting sqref="F13:F27">
    <cfRule type="cellIs" dxfId="5" priority="11" stopIfTrue="1" operator="equal">
      <formula>""</formula>
    </cfRule>
  </conditionalFormatting>
  <conditionalFormatting sqref="D13:D27">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7">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7">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3"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7" t="s">
        <v>69</v>
      </c>
      <c r="E1" s="4"/>
      <c r="F1" s="4"/>
      <c r="G1" s="4"/>
    </row>
    <row r="2" spans="1:7" x14ac:dyDescent="0.2">
      <c r="A2" s="16" t="s">
        <v>10</v>
      </c>
      <c r="B2" s="57" t="s">
        <v>70</v>
      </c>
      <c r="E2" s="4"/>
      <c r="F2" s="4"/>
      <c r="G2" s="4"/>
    </row>
    <row r="3" spans="1:7" x14ac:dyDescent="0.2">
      <c r="A3" s="16" t="s">
        <v>11</v>
      </c>
      <c r="B3" s="57" t="s">
        <v>71</v>
      </c>
      <c r="C3" s="5"/>
      <c r="E3" s="54"/>
      <c r="F3" s="4"/>
      <c r="G3" s="4"/>
    </row>
    <row r="4" spans="1:7" x14ac:dyDescent="0.2">
      <c r="A4" s="16" t="s">
        <v>12</v>
      </c>
      <c r="B4" s="57" t="s">
        <v>74</v>
      </c>
      <c r="C4" s="5"/>
      <c r="E4" s="54"/>
      <c r="F4" s="4"/>
      <c r="G4" s="4"/>
    </row>
    <row r="5" spans="1:7" x14ac:dyDescent="0.2">
      <c r="A5" s="16" t="s">
        <v>13</v>
      </c>
      <c r="B5" s="5" t="s">
        <v>44</v>
      </c>
      <c r="C5" s="5"/>
      <c r="E5" s="54"/>
      <c r="F5" s="4"/>
      <c r="G5" s="4"/>
    </row>
    <row r="6" spans="1:7" x14ac:dyDescent="0.2">
      <c r="A6" s="16" t="s">
        <v>31</v>
      </c>
      <c r="B6" s="12" t="s">
        <v>45</v>
      </c>
      <c r="C6" s="5"/>
      <c r="E6" s="54"/>
      <c r="F6" s="4"/>
      <c r="G6" s="4"/>
    </row>
    <row r="7" spans="1:7" x14ac:dyDescent="0.2">
      <c r="A7" s="16" t="s">
        <v>14</v>
      </c>
      <c r="B7" s="5" t="s">
        <v>30</v>
      </c>
      <c r="C7" s="5"/>
      <c r="E7" s="54"/>
      <c r="F7" s="4"/>
      <c r="G7" s="4"/>
    </row>
    <row r="8" spans="1:7" x14ac:dyDescent="0.2">
      <c r="A8" s="25" t="s">
        <v>23</v>
      </c>
      <c r="B8" s="48">
        <v>4872.880000000001</v>
      </c>
      <c r="C8" s="5"/>
      <c r="E8" s="54"/>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ht="25.5" x14ac:dyDescent="0.2">
      <c r="A17" s="22" t="s">
        <v>21</v>
      </c>
      <c r="B17" s="24" t="s">
        <v>49</v>
      </c>
      <c r="C17" s="24" t="s">
        <v>50</v>
      </c>
      <c r="D17" s="24"/>
      <c r="E17" s="24"/>
      <c r="F17" s="24"/>
      <c r="G17" s="24"/>
      <c r="H17" s="24"/>
      <c r="I17" s="24"/>
      <c r="J17" s="24"/>
      <c r="K17" s="24"/>
      <c r="L17" s="24"/>
      <c r="M17" s="24"/>
    </row>
    <row r="18" spans="1:256" s="23" customFormat="1" ht="25.5" x14ac:dyDescent="0.2">
      <c r="A18" s="22" t="s">
        <v>22</v>
      </c>
      <c r="B18" s="24" t="s">
        <v>51</v>
      </c>
      <c r="C18" s="24" t="s">
        <v>73</v>
      </c>
      <c r="D18" s="59"/>
      <c r="E18" s="59"/>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63.75" x14ac:dyDescent="0.2">
      <c r="A23" s="20" t="s">
        <v>15</v>
      </c>
      <c r="B23" s="21" t="s">
        <v>52</v>
      </c>
      <c r="E23" s="4"/>
      <c r="F23" s="4"/>
      <c r="G23" s="53"/>
    </row>
    <row r="24" spans="1:256" ht="38.25" x14ac:dyDescent="0.2">
      <c r="A24" s="20" t="s">
        <v>16</v>
      </c>
      <c r="B24" s="21" t="s">
        <v>46</v>
      </c>
      <c r="E24" s="4"/>
      <c r="F24" s="4"/>
      <c r="G24" s="53"/>
    </row>
    <row r="25" spans="1:256" ht="51" x14ac:dyDescent="0.2">
      <c r="A25" s="20" t="s">
        <v>17</v>
      </c>
      <c r="B25" s="59" t="s">
        <v>72</v>
      </c>
      <c r="C25" s="9"/>
      <c r="E25" s="4"/>
      <c r="F25" s="4"/>
      <c r="G25" s="53"/>
    </row>
    <row r="26" spans="1:256" ht="25.5" x14ac:dyDescent="0.2">
      <c r="A26" s="20" t="s">
        <v>18</v>
      </c>
      <c r="B26" s="21" t="s">
        <v>28</v>
      </c>
      <c r="E26" s="4"/>
      <c r="F26" s="4"/>
      <c r="G26" s="53"/>
    </row>
    <row r="27" spans="1:256" ht="25.5" x14ac:dyDescent="0.2">
      <c r="A27" s="20" t="s">
        <v>32</v>
      </c>
      <c r="B27" s="58" t="s">
        <v>48</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Dados!_Hlk127178289</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2023-03-03T17:33:49Z</cp:lastPrinted>
  <dcterms:created xsi:type="dcterms:W3CDTF">2006-04-18T17:38:46Z</dcterms:created>
  <dcterms:modified xsi:type="dcterms:W3CDTF">2023-07-19T15:55:31Z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