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2\Pregão Eletrônico\Pregão Eletrônico 058-22 - Aquisição de Materiais Esportivos - SMEC\"/>
    </mc:Choice>
  </mc:AlternateContent>
  <xr:revisionPtr revIDLastSave="0" documentId="13_ncr:1_{26998B3B-E4A6-4FE9-B36D-795ACD7DDB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Preços'!$A$11:$G$51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E6" i="1" l="1"/>
  <c r="G13" i="1"/>
  <c r="A4" i="1"/>
  <c r="A50" i="1"/>
  <c r="A51" i="1"/>
  <c r="A49" i="1"/>
  <c r="A48" i="1"/>
  <c r="A6" i="1"/>
  <c r="A5" i="1"/>
  <c r="A3" i="1"/>
  <c r="F47" i="1" l="1"/>
</calcChain>
</file>

<file path=xl/sharedStrings.xml><?xml version="1.0" encoding="utf-8"?>
<sst xmlns="http://schemas.openxmlformats.org/spreadsheetml/2006/main" count="117" uniqueCount="82">
  <si>
    <t>Firma:</t>
  </si>
  <si>
    <t>End:</t>
  </si>
  <si>
    <t>CNPJ:</t>
  </si>
  <si>
    <t>ITEM</t>
  </si>
  <si>
    <t>DESCRIÇÃO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</si>
  <si>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</si>
  <si>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</si>
  <si>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</si>
  <si>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</si>
  <si>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</si>
  <si>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</si>
  <si>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</si>
  <si>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</si>
  <si>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</si>
  <si>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</si>
  <si>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</si>
  <si>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</si>
  <si>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</si>
  <si>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</si>
  <si>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</si>
  <si>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</si>
  <si>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</si>
  <si>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</si>
  <si>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</si>
  <si>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</si>
  <si>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</si>
  <si>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</si>
  <si>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</si>
  <si>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</si>
  <si>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</si>
  <si>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</si>
  <si>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</si>
  <si>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Representante:</t>
  </si>
  <si>
    <t>CPF:</t>
  </si>
  <si>
    <t>Enquadramento:</t>
  </si>
  <si>
    <t>Homologação: __/__/2022</t>
  </si>
  <si>
    <t>Previsão Publicação: __/__/2022</t>
  </si>
  <si>
    <t>O não cumprimento do disposto no item 4.1 do termo acarretará a anulação do empenho bem como a aplicação das penalidades previstas no edital e a convocação do fornecedor subseqüente considerando a ordem de classificação do certame.</t>
  </si>
  <si>
    <t>O pagamento do objeto de que trata o PREGÃO PRESENCIAL 048/2022, e consequente contrato serão efetuados pela Tesouraria da PREFEITURA MUNICIPAL DE SUMIDOURO no prazo de até 30 dias a contar da emissão do documento de cobrança;</t>
  </si>
  <si>
    <t>ANTENA PARA REDE DE VOLEI (PAR); DIMENSÕES APROXIMADAS: DIÂMETRO 3/8 X 1,80 M DE ALTURA, LISTRADA DE VERMELHO E BRANCO</t>
  </si>
  <si>
    <t>APITO PROFISSIONAL: CLASSIC / RESISTENTE / PRODUZ ATÉ 115 DB / COMPOSIÇÃO: PLASTICO / PESO LÍQUIDO APROXIMADO: 0,005G/ DIMENSÕES APROXIMADAS (LXAXP): 2 X 5,5 X 2 CM/ COR: PRETO</t>
  </si>
  <si>
    <t>BASTÃO DE REVESAMENTO - ATLETISMO - PVC - 30 CM</t>
  </si>
  <si>
    <t>BOLA DE TÊNIS</t>
  </si>
  <si>
    <t>BOLA DE FUTEBOL DE CAMPO COM 0% DE ABSORÇÃO DE ÁGUA, 100% POLIURETANO, SEM COSTURA, PESO APROXIMADO DE 438 GRAMAS E 69 CM DE CIRCUNFERÊNCIA</t>
  </si>
  <si>
    <t>BOLA OFICIAL DE FUTSAL, CONFECCIONADA EM PU ULTRA 100%, DIÂMETRO 68-70 CM, PESO 410-450G, CÂMARA AIRBILITY E MIOLO SLIP SYSTEM REMOVÍVEL E LUBRIFICADO</t>
  </si>
  <si>
    <t>BOLA OFICIAL DE HANDEBOL FEMININO, CONFECCIONADA EM PU ULTRA 100%, CÂMARA AIRBILITY E MIOLO SLIP SYSTEM REMOVÍVEL E LUBRIFICADO CIRCUNFERÊNCIA: 54-56 CM. PESO APROXIMADO: 325 A 375G</t>
  </si>
  <si>
    <t>BOLA OFICIAL DE HANDEBOL MASCULINO, CONFECCIONADA EM PU ULTRA 100%, CÂMARA AIRBILITY E MIOLO SLIP SYSTEM REMOVÍVEL E LUBRIFICADO. DIÂMETRO: 58-60 CM. PESO: 425 A 475G</t>
  </si>
  <si>
    <t>BOLA OFICIAL DE VOLEIBOL, CONFECCIONADA EM PU ULTRA 100%, CIRCUNFERÊNCIA ENTRE 68-70 CM, CÂMARA AIRBILITY E MIOLO SLIP SYSTEM REMOVÍVEL E LUBRIFICADO</t>
  </si>
  <si>
    <t>BOLA OFICIAL DE BASQUETE, CONFECCIONADA EM PU ULTRA 100%, CIRCUNFERÊNCIA 70 CM, CÂMARA DE BUTYL E MIOLO SLIP SYSTEM REMOVÍVEL E LUBRIFICADO E PESO DE 450 G APROXIMADAMENTE</t>
  </si>
  <si>
    <t>BOLA DE BORRACHA Nº 12, TAMANHO ENTRE 57-59 DE CIRCUNFERÊNCIA E PESO ENTRE 250-270G COM VÁLVULA</t>
  </si>
  <si>
    <t>BOLA DE BORRACHA Nº 10, MATIZADA, CONFECCIONADA COM BORRACHA, TAMANHO: 48-50 CM DE DIAMETRO. PESO: 180-200G</t>
  </si>
  <si>
    <t>BOMBA DE AR PARA ENCHER BOLAS COM 03 BICOS ADAPTADORES</t>
  </si>
  <si>
    <t>BAMBOLÊ REFORÇADO CORES DIVERSAS</t>
  </si>
  <si>
    <t>BOLSA DE MASSAGEM: COM 6 BOLSOS LATERAIS, 2 BISNAGAS PARA FLUIDOS E UM ISOPOR / DIMENSÕES APROXIMADAS: ALTURA: 25 CM / LARGURA: 21 CM / COMPRIMENTO: 28 CM</t>
  </si>
  <si>
    <t>CORDA DE PULAR DE 2,4 M (COM AS PONTAS EMBORRACHADAS)</t>
  </si>
  <si>
    <t>COLETE 100% POLIÉSTER, DUPLA FACE, ELÁSTICO ENCAPADO E DEBRUM NAS LATERAIS. (CORES VARIADAS COM CONJUNTO DE 12 UNIDADES). TAMANHO JUVENIL</t>
  </si>
  <si>
    <t>CONE PARA TREINAMENTO RÍGIDO - 23 CM (DIVERSAS CORES)</t>
  </si>
  <si>
    <t>COLCHONETE GINÁSTICA DE ACADEMIA 89 X 39 X 2,5 (AZUL)</t>
  </si>
  <si>
    <t>CRONÔMETRO DIGITAL PROGRESSIVO, ACESSÓRIO, STAR STOP COM ALARME SONORO</t>
  </si>
  <si>
    <t>KIT DE BADMINTON COM 02 RAQUETES DE AÇO E 03 VOLANTES (PETECAS) PISTA E CAMPO</t>
  </si>
  <si>
    <t>Kits</t>
  </si>
  <si>
    <t>MESA PARA TÊNIS DE MESA / PING PONG - 18 MM MDF COM KIT PING PONG COMPLETO: 4 RAQUETES REVESTIDAS, 5 BOLINHAS; 1 REDE E 1 CONJUNTO DE SUPORTE</t>
  </si>
  <si>
    <t>MINI CONE ESPORTIVO DE BORRACHA FLEXÍVEL PARA TREINO - 20 CM (CORES DIVERSAS)</t>
  </si>
  <si>
    <t>PRATO TARTARUGA P/ TREINAMENTO DE FUTEBOL (DIVERSAS CORES)</t>
  </si>
  <si>
    <t>PAR DE REDE DE FUTEBOL DE SALÃO, FIO DE 6 MM NYLON</t>
  </si>
  <si>
    <t>PAR DE REDE GOL FUTEBOL DE CAMPO FIO 6 MM MALHA 15X15 PADRÃO VÉU NYLON. DIMENSÕES: 7,5 M NA LARGURA, 2,5 M DE ALTURA, 1 M DE RECUO SUPERIOR E 2,00 M DE RECUO INFERIOR.</t>
  </si>
  <si>
    <t>PORTA BOLA: CONFECCIONADO C/ FIO 4,0 MM DE SEDA DE ALTA RESISTÊNCIA, MALHA 12 TAMANHO (LXA) 0,70 X 1,20 M</t>
  </si>
  <si>
    <t>PETECA DE BORRACHA, COM 4 PENAS COLORIDAS E ENCHIMENTO DE ESPUMA.</t>
  </si>
  <si>
    <t>RAQUETE BADMINTON INFANTIL. TAMANHO ÚNICO, PESO APROXIMADO 100G</t>
  </si>
  <si>
    <t>REDE DE VOLEIBOL COM 4 FAIXAS SINTÉTICA DE NYLON 600 NA COR BRANCA; ESPESSURA DO FIO: 2 MM TORCIDO, CONFECCIONADA COM 12 FILAMENTOS; MALHA 12 CM</t>
  </si>
  <si>
    <t>REDE ESPORTIVA PORTÁTIL MULTI USO, ESPECIFICAÇÕES: ACOMPANHA BOLSA TRANSPORTE 81X10 CM; TUBOS DE FERRO COM PINTURA EPOXI; 01 REDE DE POLIETILENO COM FITA; DIMENSÃO DA REDE: 6,10 X 0,75 M X (CXL): SPECKS DE FERRO PARA MARCAÇÃO E FIXAÇÃO. PÉS EM "X" ANGULADOS; DOBRAGEM INTELIGENTE DOS TUBOS (POSSUI ELÁSTICO INTERNO). CONTÉM: BOLSA + POSTES + REDE</t>
  </si>
  <si>
    <t>TABELA DE BASQUETE 1,80 M X 1,05 M EM LAMINADO NAVAL OFICIAL 0,18 CM COM ARO TRADICIONAL E REDE</t>
  </si>
  <si>
    <t>TATAME 1 X 1: 40 MM; AZUL</t>
  </si>
  <si>
    <t>UNID</t>
  </si>
  <si>
    <t>Sec. Educação - Esportes</t>
  </si>
  <si>
    <t>N.º 1701.2781200392.05-3390.30.00-04</t>
  </si>
  <si>
    <t>PREGÃO ELETRÔNICO Nº 058/2022</t>
  </si>
  <si>
    <t>PROCESSO ADMINISTRATIVO N° 0796/2022 de 18/03/2022</t>
  </si>
  <si>
    <t>Os itens deverão ser entregues no setor de Almoxarifado, Rua Dr. Carolino Ribeiro de Moura, S/N, Centro, CEP: 28637000 no horário das 09:00 às 12:00 horas e de 14:00 às 17:00 horas. Sendo o frete, carga e descarga por conta do fornecedor até o local indicado.</t>
  </si>
  <si>
    <t>Prazo do Contrato: Entrega Imediata.</t>
  </si>
  <si>
    <t>AQUISIÇÃO DE MATERIAIS ESPORTIVOS</t>
  </si>
  <si>
    <t>Abertura das Propostas: 09/09/2022,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</si>
</sst>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/>
    <xf numFmtId="0" fontId="2" fillId="0" borderId="0" xfId="0" applyFont="1" applyFill="1"/>
    <xf numFmtId="170" fontId="5" fillId="0" borderId="0" xfId="0" applyNumberFormat="1" applyFont="1" applyBorder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 wrapText="1"/>
    </xf>
    <xf numFmtId="169" fontId="2" fillId="0" borderId="0" xfId="0" applyNumberFormat="1" applyFont="1" applyBorder="1" applyAlignment="1" applyProtection="1">
      <alignment horizontal="center" vertical="center" wrapText="1"/>
      <protection hidden="1"/>
    </xf>
    <xf numFmtId="169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169" fontId="4" fillId="0" borderId="0" xfId="0" applyNumberFormat="1" applyFont="1" applyBorder="1" applyAlignment="1" applyProtection="1">
      <alignment horizontal="center" vertical="center"/>
      <protection hidden="1"/>
    </xf>
    <xf numFmtId="17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left"/>
      <protection locked="0" hidden="1"/>
    </xf>
    <xf numFmtId="168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2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Border="1" applyAlignment="1" applyProtection="1">
      <alignment vertical="center" wrapText="1"/>
      <protection hidden="1"/>
    </xf>
    <xf numFmtId="169" fontId="8" fillId="0" borderId="2" xfId="0" applyNumberFormat="1" applyFont="1" applyBorder="1" applyAlignment="1">
      <alignment horizontal="center" vertical="center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Font="1" applyAlignment="1">
      <alignment horizontal="left" vertical="center" wrapText="1"/>
    </xf>
    <xf numFmtId="0" fontId="0" fillId="8" borderId="4" xfId="0" applyFill="1" applyBorder="1"/>
    <xf numFmtId="0" fontId="2" fillId="0" borderId="0" xfId="0" applyFont="1" applyAlignment="1">
      <alignment horizontal="left" vertical="center" wrapText="1"/>
    </xf>
    <xf numFmtId="0" fontId="1" fillId="0" borderId="0" xfId="0" applyFont="1" applyFill="1"/>
    <xf numFmtId="0" fontId="1" fillId="0" borderId="0" xfId="0" applyFont="1"/>
    <xf numFmtId="0" fontId="15" fillId="0" borderId="0" xfId="0" applyFont="1" applyAlignment="1">
      <alignment horizontal="justify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 hidden="1"/>
    </xf>
    <xf numFmtId="0" fontId="8" fillId="0" borderId="5" xfId="0" applyFont="1" applyBorder="1" applyAlignment="1" applyProtection="1">
      <alignment horizontal="left"/>
      <protection locked="0" hidden="1"/>
    </xf>
    <xf numFmtId="169" fontId="9" fillId="3" borderId="6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/>
      <protection hidden="1"/>
    </xf>
  </cellXfs>
  <cellStyles count="3">
    <cellStyle name="Moeda" xfId="1" builtinId="4"/>
    <cellStyle name="Normal" xfId="0" builtinId="0"/>
    <cellStyle name="Vírgula" xfId="2" builtin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400082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8155DDB-549D-9D62-4A28-108AB08CD27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23" name="Picture 2" descr="brasãoGIF_300dpi">
          <a:extLst>
            <a:ext uri="{FF2B5EF4-FFF2-40B4-BE49-F238E27FC236}">
              <a16:creationId xmlns:a16="http://schemas.microsoft.com/office/drawing/2014/main" id="{9466CE21-98F7-C906-376C-2F563AEC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76200</xdr:rowOff>
    </xdr:to>
    <xdr:grpSp>
      <xdr:nvGrpSpPr>
        <xdr:cNvPr id="1124" name="Group 60">
          <a:extLst>
            <a:ext uri="{FF2B5EF4-FFF2-40B4-BE49-F238E27FC236}">
              <a16:creationId xmlns:a16="http://schemas.microsoft.com/office/drawing/2014/main" id="{B3250165-B7DA-A416-B297-214AB9B32317}"/>
            </a:ext>
          </a:extLst>
        </xdr:cNvPr>
        <xdr:cNvGrpSpPr>
          <a:grpSpLocks/>
        </xdr:cNvGrpSpPr>
      </xdr:nvGrpSpPr>
      <xdr:grpSpPr bwMode="auto">
        <a:xfrm>
          <a:off x="4865204" y="285750"/>
          <a:ext cx="1796498" cy="867189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379FDE05-02FF-14A8-6A1F-A26DA30A5D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C5423774-8999-86F3-FB25-3E1A6B78B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0796/22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M62"/>
  <sheetViews>
    <sheetView tabSelected="1" zoomScale="115" zoomScaleNormal="115" zoomScaleSheetLayoutView="100" workbookViewId="0">
      <selection activeCell="A6" sqref="A6"/>
    </sheetView>
  </sheetViews>
  <sheetFormatPr defaultRowHeight="12.75" x14ac:dyDescent="0.2"/>
  <cols>
    <col min="1" max="1" width="4.5703125" style="1" customWidth="1"/>
    <col min="2" max="2" width="49.85546875" style="2" customWidth="1"/>
    <col min="3" max="3" width="8.28515625" style="1" customWidth="1"/>
    <col min="4" max="4" width="8" style="27" customWidth="1"/>
    <col min="5" max="6" width="10.140625" style="14" customWidth="1"/>
    <col min="7" max="7" width="10.140625" style="12" customWidth="1"/>
    <col min="8" max="8" width="11.85546875" style="48" customWidth="1"/>
    <col min="9" max="9" width="11.5703125" style="2" customWidth="1"/>
    <col min="10" max="11" width="9.140625" style="2"/>
    <col min="12" max="12" width="9.140625" style="43"/>
    <col min="13" max="15" width="9.140625" style="2"/>
    <col min="16" max="16" width="10" style="2" bestFit="1" customWidth="1"/>
    <col min="17" max="16384" width="9.140625" style="2"/>
  </cols>
  <sheetData>
    <row r="1" spans="1:13" ht="58.5" customHeight="1" x14ac:dyDescent="0.2">
      <c r="H1" s="47"/>
    </row>
    <row r="2" spans="1:13" x14ac:dyDescent="0.2">
      <c r="A2" s="74" t="s">
        <v>18</v>
      </c>
      <c r="B2" s="74"/>
      <c r="C2" s="74"/>
      <c r="D2" s="74"/>
      <c r="E2" s="74"/>
      <c r="F2" s="74"/>
      <c r="G2" s="74"/>
    </row>
    <row r="3" spans="1:13" x14ac:dyDescent="0.2">
      <c r="A3" s="74" t="str">
        <f>UPPER(Dados!B1&amp;"  -  "&amp;Dados!B4)</f>
        <v>PREGÃO ELETRÔNICO Nº 058/2022  -  ABERTURA DAS PROPOSTAS: 09/09/2022, ÀS 10:00HS</v>
      </c>
      <c r="B3" s="74"/>
      <c r="C3" s="74"/>
      <c r="D3" s="74"/>
      <c r="E3" s="74"/>
      <c r="F3" s="74"/>
      <c r="G3" s="74"/>
    </row>
    <row r="4" spans="1:13" x14ac:dyDescent="0.2">
      <c r="A4" s="75" t="str">
        <f>Dados!B3</f>
        <v>AQUISIÇÃO DE MATERIAIS ESPORTIVOS</v>
      </c>
      <c r="B4" s="75"/>
      <c r="C4" s="75"/>
      <c r="D4" s="75"/>
      <c r="E4" s="75"/>
      <c r="F4" s="75"/>
      <c r="G4" s="75"/>
    </row>
    <row r="5" spans="1:13" x14ac:dyDescent="0.2">
      <c r="A5" s="74" t="str">
        <f>Dados!B2</f>
        <v>PROCESSO ADMINISTRATIVO N° 0796/2022 de 18/03/2022</v>
      </c>
      <c r="B5" s="74"/>
      <c r="C5" s="74"/>
      <c r="D5" s="74"/>
      <c r="E5" s="74"/>
      <c r="F5" s="74"/>
      <c r="G5" s="74"/>
    </row>
    <row r="6" spans="1:13" x14ac:dyDescent="0.2">
      <c r="A6" s="61" t="str">
        <f>Dados!B7</f>
        <v>MENOR PREÇO POR ITEM</v>
      </c>
      <c r="B6" s="61"/>
      <c r="C6" s="72" t="s">
        <v>28</v>
      </c>
      <c r="D6" s="72"/>
      <c r="E6" s="73">
        <f>Dados!B8</f>
        <v>68806.470000000016</v>
      </c>
      <c r="F6" s="73"/>
      <c r="G6" s="61"/>
    </row>
    <row r="7" spans="1:13" ht="2.25" customHeight="1" x14ac:dyDescent="0.2">
      <c r="A7" s="6"/>
      <c r="B7" s="6"/>
      <c r="C7" s="6"/>
      <c r="D7" s="28"/>
      <c r="E7" s="15"/>
      <c r="F7" s="15"/>
      <c r="G7" s="11"/>
    </row>
    <row r="8" spans="1:13" s="8" customFormat="1" ht="12" customHeight="1" x14ac:dyDescent="0.2">
      <c r="A8" s="16" t="s">
        <v>0</v>
      </c>
      <c r="B8" s="77"/>
      <c r="C8" s="77"/>
      <c r="D8" s="77"/>
      <c r="E8" s="77"/>
      <c r="F8" s="77"/>
      <c r="G8" s="77"/>
      <c r="H8" s="49"/>
      <c r="L8" s="42"/>
    </row>
    <row r="9" spans="1:13" s="8" customFormat="1" ht="12" customHeight="1" x14ac:dyDescent="0.2">
      <c r="A9" s="16" t="s">
        <v>1</v>
      </c>
      <c r="B9" s="78"/>
      <c r="C9" s="78"/>
      <c r="D9" s="78"/>
      <c r="E9" s="78"/>
      <c r="F9" s="78"/>
      <c r="G9" s="78"/>
      <c r="H9" s="49"/>
      <c r="L9" s="42"/>
      <c r="M9" s="42"/>
    </row>
    <row r="10" spans="1:13" s="8" customFormat="1" ht="12" customHeight="1" x14ac:dyDescent="0.2">
      <c r="A10" s="16" t="s">
        <v>2</v>
      </c>
      <c r="B10" s="40"/>
      <c r="C10" s="29" t="s">
        <v>7</v>
      </c>
      <c r="D10" s="83"/>
      <c r="E10" s="83"/>
      <c r="F10" s="83"/>
      <c r="G10" s="83"/>
      <c r="H10" s="49"/>
      <c r="L10" s="42"/>
    </row>
    <row r="11" spans="1:13" ht="4.5" customHeight="1" x14ac:dyDescent="0.2">
      <c r="A11" s="3"/>
      <c r="B11" s="31"/>
      <c r="C11" s="31"/>
      <c r="D11" s="32"/>
      <c r="E11" s="59"/>
      <c r="F11" s="33"/>
      <c r="G11" s="34"/>
    </row>
    <row r="12" spans="1:13" s="8" customFormat="1" ht="22.5" x14ac:dyDescent="0.2">
      <c r="A12" s="36" t="s">
        <v>3</v>
      </c>
      <c r="B12" s="36" t="s">
        <v>4</v>
      </c>
      <c r="C12" s="36" t="s">
        <v>73</v>
      </c>
      <c r="D12" s="36" t="s">
        <v>5</v>
      </c>
      <c r="E12" s="54" t="s">
        <v>24</v>
      </c>
      <c r="F12" s="54" t="s">
        <v>25</v>
      </c>
      <c r="G12" s="36" t="s">
        <v>6</v>
      </c>
      <c r="H12" s="49"/>
      <c r="L12" s="42"/>
    </row>
    <row r="13" spans="1:13" s="8" customFormat="1" ht="33.75" x14ac:dyDescent="0.2">
      <c r="A13" s="37">
        <v>1</v>
      </c>
      <c r="B13" s="35" t="s">
        <v>39</v>
      </c>
      <c r="C13" s="38" t="s">
        <v>73</v>
      </c>
      <c r="D13" s="58">
        <v>4</v>
      </c>
      <c r="E13" s="60">
        <v>354.34</v>
      </c>
      <c r="F13" s="56"/>
      <c r="G13" s="39" t="str">
        <f>IF(F13="","",IF(ISTEXT(F13),"NC",F13*D13))</f>
        <v/>
      </c>
      <c r="H13" s="49"/>
      <c r="K13" s="7"/>
      <c r="L13" s="42"/>
    </row>
    <row r="14" spans="1:13" s="8" customFormat="1" ht="45" x14ac:dyDescent="0.2">
      <c r="A14" s="37">
        <v>2</v>
      </c>
      <c r="B14" s="35" t="s">
        <v>40</v>
      </c>
      <c r="C14" s="38" t="s">
        <v>73</v>
      </c>
      <c r="D14" s="58">
        <v>10</v>
      </c>
      <c r="E14" s="60">
        <v>41.93</v>
      </c>
      <c r="F14" s="56"/>
      <c r="G14" s="39" t="str">
        <f t="shared" ref="G14:G45" si="0">IF(F14="","",IF(ISTEXT(F14),"NC",F14*D14))</f>
        <v/>
      </c>
      <c r="H14" s="49"/>
      <c r="K14" s="7"/>
      <c r="L14" s="42"/>
    </row>
    <row r="15" spans="1:13" s="8" customFormat="1" ht="11.25" x14ac:dyDescent="0.2">
      <c r="A15" s="37">
        <v>3</v>
      </c>
      <c r="B15" s="35" t="s">
        <v>41</v>
      </c>
      <c r="C15" s="38" t="s">
        <v>73</v>
      </c>
      <c r="D15" s="58">
        <v>21</v>
      </c>
      <c r="E15" s="60">
        <v>77.67</v>
      </c>
      <c r="F15" s="56"/>
      <c r="G15" s="39" t="str">
        <f t="shared" si="0"/>
        <v/>
      </c>
      <c r="H15" s="49"/>
      <c r="K15" s="7"/>
      <c r="L15" s="42"/>
    </row>
    <row r="16" spans="1:13" s="8" customFormat="1" ht="11.25" x14ac:dyDescent="0.2">
      <c r="A16" s="37">
        <v>4</v>
      </c>
      <c r="B16" s="35" t="s">
        <v>42</v>
      </c>
      <c r="C16" s="38" t="s">
        <v>73</v>
      </c>
      <c r="D16" s="58">
        <v>50</v>
      </c>
      <c r="E16" s="60">
        <v>25.39</v>
      </c>
      <c r="F16" s="56"/>
      <c r="G16" s="39" t="str">
        <f t="shared" si="0"/>
        <v/>
      </c>
      <c r="H16" s="49"/>
      <c r="K16" s="7"/>
      <c r="L16" s="42"/>
    </row>
    <row r="17" spans="1:12" s="8" customFormat="1" ht="33.75" x14ac:dyDescent="0.2">
      <c r="A17" s="37">
        <v>5</v>
      </c>
      <c r="B17" s="35" t="s">
        <v>43</v>
      </c>
      <c r="C17" s="38" t="s">
        <v>73</v>
      </c>
      <c r="D17" s="58">
        <v>50</v>
      </c>
      <c r="E17" s="60">
        <v>169.95</v>
      </c>
      <c r="F17" s="56"/>
      <c r="G17" s="39" t="str">
        <f t="shared" si="0"/>
        <v/>
      </c>
      <c r="H17" s="49"/>
      <c r="K17" s="7"/>
      <c r="L17" s="42"/>
    </row>
    <row r="18" spans="1:12" s="8" customFormat="1" ht="33.75" x14ac:dyDescent="0.2">
      <c r="A18" s="37">
        <v>6</v>
      </c>
      <c r="B18" s="35" t="s">
        <v>44</v>
      </c>
      <c r="C18" s="38" t="s">
        <v>73</v>
      </c>
      <c r="D18" s="58">
        <v>25</v>
      </c>
      <c r="E18" s="60">
        <v>165</v>
      </c>
      <c r="F18" s="56"/>
      <c r="G18" s="39" t="str">
        <f t="shared" si="0"/>
        <v/>
      </c>
      <c r="H18" s="49"/>
      <c r="K18" s="7"/>
      <c r="L18" s="42"/>
    </row>
    <row r="19" spans="1:12" s="8" customFormat="1" ht="45" x14ac:dyDescent="0.2">
      <c r="A19" s="37">
        <v>7</v>
      </c>
      <c r="B19" s="35" t="s">
        <v>45</v>
      </c>
      <c r="C19" s="38" t="s">
        <v>73</v>
      </c>
      <c r="D19" s="58">
        <v>12</v>
      </c>
      <c r="E19" s="60">
        <v>133.33000000000001</v>
      </c>
      <c r="F19" s="56"/>
      <c r="G19" s="39" t="str">
        <f t="shared" si="0"/>
        <v/>
      </c>
      <c r="H19" s="49"/>
      <c r="K19" s="7"/>
      <c r="L19" s="42"/>
    </row>
    <row r="20" spans="1:12" s="8" customFormat="1" ht="45" x14ac:dyDescent="0.2">
      <c r="A20" s="37">
        <v>8</v>
      </c>
      <c r="B20" s="35" t="s">
        <v>46</v>
      </c>
      <c r="C20" s="38" t="s">
        <v>73</v>
      </c>
      <c r="D20" s="58">
        <v>12</v>
      </c>
      <c r="E20" s="60">
        <v>119.99</v>
      </c>
      <c r="F20" s="56"/>
      <c r="G20" s="39" t="str">
        <f t="shared" si="0"/>
        <v/>
      </c>
      <c r="H20" s="49"/>
      <c r="K20" s="7"/>
      <c r="L20" s="42"/>
    </row>
    <row r="21" spans="1:12" s="8" customFormat="1" ht="33.75" x14ac:dyDescent="0.2">
      <c r="A21" s="37">
        <v>9</v>
      </c>
      <c r="B21" s="35" t="s">
        <v>47</v>
      </c>
      <c r="C21" s="38" t="s">
        <v>73</v>
      </c>
      <c r="D21" s="58">
        <v>25</v>
      </c>
      <c r="E21" s="60">
        <v>87.99</v>
      </c>
      <c r="F21" s="56"/>
      <c r="G21" s="39" t="str">
        <f t="shared" si="0"/>
        <v/>
      </c>
      <c r="H21" s="49"/>
      <c r="K21" s="7"/>
      <c r="L21" s="42"/>
    </row>
    <row r="22" spans="1:12" s="8" customFormat="1" ht="45" x14ac:dyDescent="0.2">
      <c r="A22" s="37">
        <v>10</v>
      </c>
      <c r="B22" s="35" t="s">
        <v>48</v>
      </c>
      <c r="C22" s="38" t="s">
        <v>73</v>
      </c>
      <c r="D22" s="58">
        <v>9</v>
      </c>
      <c r="E22" s="60">
        <v>125</v>
      </c>
      <c r="F22" s="56"/>
      <c r="G22" s="39" t="str">
        <f t="shared" si="0"/>
        <v/>
      </c>
      <c r="H22" s="49"/>
      <c r="K22" s="7"/>
      <c r="L22" s="42"/>
    </row>
    <row r="23" spans="1:12" s="8" customFormat="1" ht="22.5" x14ac:dyDescent="0.2">
      <c r="A23" s="37">
        <v>11</v>
      </c>
      <c r="B23" s="35" t="s">
        <v>49</v>
      </c>
      <c r="C23" s="38" t="s">
        <v>73</v>
      </c>
      <c r="D23" s="58">
        <v>50</v>
      </c>
      <c r="E23" s="60">
        <v>38.299999999999997</v>
      </c>
      <c r="F23" s="56"/>
      <c r="G23" s="39" t="str">
        <f t="shared" si="0"/>
        <v/>
      </c>
      <c r="H23" s="49"/>
      <c r="K23" s="7"/>
      <c r="L23" s="42"/>
    </row>
    <row r="24" spans="1:12" s="8" customFormat="1" ht="22.5" x14ac:dyDescent="0.2">
      <c r="A24" s="37">
        <v>12</v>
      </c>
      <c r="B24" s="35" t="s">
        <v>50</v>
      </c>
      <c r="C24" s="38" t="s">
        <v>73</v>
      </c>
      <c r="D24" s="58">
        <v>50</v>
      </c>
      <c r="E24" s="60">
        <v>39.61</v>
      </c>
      <c r="F24" s="56"/>
      <c r="G24" s="39" t="str">
        <f t="shared" si="0"/>
        <v/>
      </c>
      <c r="H24" s="49"/>
      <c r="K24" s="7"/>
      <c r="L24" s="42"/>
    </row>
    <row r="25" spans="1:12" s="8" customFormat="1" ht="22.5" x14ac:dyDescent="0.2">
      <c r="A25" s="37">
        <v>13</v>
      </c>
      <c r="B25" s="35" t="s">
        <v>51</v>
      </c>
      <c r="C25" s="38" t="s">
        <v>73</v>
      </c>
      <c r="D25" s="58">
        <v>5</v>
      </c>
      <c r="E25" s="60">
        <v>45</v>
      </c>
      <c r="F25" s="56"/>
      <c r="G25" s="39" t="str">
        <f t="shared" si="0"/>
        <v/>
      </c>
      <c r="H25" s="49"/>
      <c r="K25" s="7"/>
      <c r="L25" s="42"/>
    </row>
    <row r="26" spans="1:12" s="8" customFormat="1" ht="11.25" x14ac:dyDescent="0.2">
      <c r="A26" s="37">
        <v>14</v>
      </c>
      <c r="B26" s="35" t="s">
        <v>52</v>
      </c>
      <c r="C26" s="38" t="s">
        <v>73</v>
      </c>
      <c r="D26" s="58">
        <v>200</v>
      </c>
      <c r="E26" s="60">
        <v>5.9</v>
      </c>
      <c r="F26" s="56"/>
      <c r="G26" s="39" t="str">
        <f t="shared" si="0"/>
        <v/>
      </c>
      <c r="H26" s="49"/>
      <c r="K26" s="7"/>
      <c r="L26" s="42"/>
    </row>
    <row r="27" spans="1:12" s="8" customFormat="1" ht="33.75" x14ac:dyDescent="0.2">
      <c r="A27" s="37">
        <v>15</v>
      </c>
      <c r="B27" s="35" t="s">
        <v>53</v>
      </c>
      <c r="C27" s="38" t="s">
        <v>73</v>
      </c>
      <c r="D27" s="58">
        <v>5</v>
      </c>
      <c r="E27" s="60">
        <v>122.45</v>
      </c>
      <c r="F27" s="56"/>
      <c r="G27" s="39" t="str">
        <f t="shared" si="0"/>
        <v/>
      </c>
      <c r="H27" s="49"/>
      <c r="K27" s="7"/>
      <c r="L27" s="42"/>
    </row>
    <row r="28" spans="1:12" s="8" customFormat="1" ht="11.25" x14ac:dyDescent="0.2">
      <c r="A28" s="37">
        <v>16</v>
      </c>
      <c r="B28" s="35" t="s">
        <v>54</v>
      </c>
      <c r="C28" s="38" t="s">
        <v>73</v>
      </c>
      <c r="D28" s="58">
        <v>200</v>
      </c>
      <c r="E28" s="60">
        <v>30.57</v>
      </c>
      <c r="F28" s="56"/>
      <c r="G28" s="39" t="str">
        <f t="shared" si="0"/>
        <v/>
      </c>
      <c r="H28" s="49"/>
      <c r="K28" s="7"/>
      <c r="L28" s="42"/>
    </row>
    <row r="29" spans="1:12" s="8" customFormat="1" ht="33.75" x14ac:dyDescent="0.2">
      <c r="A29" s="37">
        <v>17</v>
      </c>
      <c r="B29" s="35" t="s">
        <v>55</v>
      </c>
      <c r="C29" s="38" t="s">
        <v>73</v>
      </c>
      <c r="D29" s="58">
        <v>96</v>
      </c>
      <c r="E29" s="60">
        <v>26.78</v>
      </c>
      <c r="F29" s="56"/>
      <c r="G29" s="39" t="str">
        <f t="shared" si="0"/>
        <v/>
      </c>
      <c r="H29" s="49"/>
      <c r="K29" s="7"/>
      <c r="L29" s="42"/>
    </row>
    <row r="30" spans="1:12" s="8" customFormat="1" ht="11.25" x14ac:dyDescent="0.2">
      <c r="A30" s="37">
        <v>18</v>
      </c>
      <c r="B30" s="35" t="s">
        <v>56</v>
      </c>
      <c r="C30" s="38" t="s">
        <v>73</v>
      </c>
      <c r="D30" s="58">
        <v>60</v>
      </c>
      <c r="E30" s="60">
        <v>22.08</v>
      </c>
      <c r="F30" s="56"/>
      <c r="G30" s="39" t="str">
        <f t="shared" si="0"/>
        <v/>
      </c>
      <c r="H30" s="49"/>
      <c r="K30" s="7"/>
      <c r="L30" s="42"/>
    </row>
    <row r="31" spans="1:12" s="8" customFormat="1" ht="11.25" x14ac:dyDescent="0.2">
      <c r="A31" s="37">
        <v>19</v>
      </c>
      <c r="B31" s="35" t="s">
        <v>57</v>
      </c>
      <c r="C31" s="38" t="s">
        <v>73</v>
      </c>
      <c r="D31" s="58">
        <v>21</v>
      </c>
      <c r="E31" s="60">
        <v>84</v>
      </c>
      <c r="F31" s="56"/>
      <c r="G31" s="39" t="str">
        <f t="shared" si="0"/>
        <v/>
      </c>
      <c r="H31" s="49"/>
      <c r="K31" s="7"/>
      <c r="L31" s="42"/>
    </row>
    <row r="32" spans="1:12" s="8" customFormat="1" ht="22.5" x14ac:dyDescent="0.2">
      <c r="A32" s="37">
        <v>20</v>
      </c>
      <c r="B32" s="35" t="s">
        <v>58</v>
      </c>
      <c r="C32" s="38" t="s">
        <v>73</v>
      </c>
      <c r="D32" s="58">
        <v>4</v>
      </c>
      <c r="E32" s="60">
        <v>82.4</v>
      </c>
      <c r="F32" s="56"/>
      <c r="G32" s="39" t="str">
        <f t="shared" si="0"/>
        <v/>
      </c>
      <c r="H32" s="49"/>
      <c r="K32" s="7"/>
      <c r="L32" s="42"/>
    </row>
    <row r="33" spans="1:12" s="8" customFormat="1" ht="22.5" x14ac:dyDescent="0.2">
      <c r="A33" s="37">
        <v>21</v>
      </c>
      <c r="B33" s="35" t="s">
        <v>59</v>
      </c>
      <c r="C33" s="38" t="s">
        <v>60</v>
      </c>
      <c r="D33" s="58">
        <v>10</v>
      </c>
      <c r="E33" s="60">
        <v>297.83</v>
      </c>
      <c r="F33" s="56"/>
      <c r="G33" s="39" t="str">
        <f t="shared" si="0"/>
        <v/>
      </c>
      <c r="H33" s="49"/>
      <c r="K33" s="7"/>
      <c r="L33" s="42"/>
    </row>
    <row r="34" spans="1:12" s="8" customFormat="1" ht="33.75" x14ac:dyDescent="0.2">
      <c r="A34" s="37">
        <v>22</v>
      </c>
      <c r="B34" s="35" t="s">
        <v>61</v>
      </c>
      <c r="C34" s="38" t="s">
        <v>73</v>
      </c>
      <c r="D34" s="58">
        <v>1</v>
      </c>
      <c r="E34" s="60">
        <v>1451.26</v>
      </c>
      <c r="F34" s="56"/>
      <c r="G34" s="39" t="str">
        <f t="shared" si="0"/>
        <v/>
      </c>
      <c r="H34" s="49"/>
      <c r="K34" s="7"/>
      <c r="L34" s="42"/>
    </row>
    <row r="35" spans="1:12" s="8" customFormat="1" ht="22.5" x14ac:dyDescent="0.2">
      <c r="A35" s="37">
        <v>23</v>
      </c>
      <c r="B35" s="35" t="s">
        <v>62</v>
      </c>
      <c r="C35" s="38" t="s">
        <v>73</v>
      </c>
      <c r="D35" s="58">
        <v>80</v>
      </c>
      <c r="E35" s="60">
        <v>9.6</v>
      </c>
      <c r="F35" s="56"/>
      <c r="G35" s="39" t="str">
        <f t="shared" si="0"/>
        <v/>
      </c>
      <c r="H35" s="49"/>
      <c r="K35" s="7"/>
      <c r="L35" s="42"/>
    </row>
    <row r="36" spans="1:12" s="8" customFormat="1" ht="22.5" x14ac:dyDescent="0.2">
      <c r="A36" s="37">
        <v>24</v>
      </c>
      <c r="B36" s="35" t="s">
        <v>63</v>
      </c>
      <c r="C36" s="38" t="s">
        <v>73</v>
      </c>
      <c r="D36" s="58">
        <v>100</v>
      </c>
      <c r="E36" s="60">
        <v>10</v>
      </c>
      <c r="F36" s="56"/>
      <c r="G36" s="39" t="str">
        <f t="shared" si="0"/>
        <v/>
      </c>
      <c r="H36" s="49"/>
      <c r="K36" s="7"/>
      <c r="L36" s="42"/>
    </row>
    <row r="37" spans="1:12" s="8" customFormat="1" ht="11.25" x14ac:dyDescent="0.2">
      <c r="A37" s="37">
        <v>25</v>
      </c>
      <c r="B37" s="35" t="s">
        <v>64</v>
      </c>
      <c r="C37" s="38" t="s">
        <v>73</v>
      </c>
      <c r="D37" s="58">
        <v>6</v>
      </c>
      <c r="E37" s="60">
        <v>302.8</v>
      </c>
      <c r="F37" s="56"/>
      <c r="G37" s="39" t="str">
        <f t="shared" si="0"/>
        <v/>
      </c>
      <c r="H37" s="49"/>
      <c r="K37" s="7"/>
      <c r="L37" s="42"/>
    </row>
    <row r="38" spans="1:12" s="8" customFormat="1" ht="33.75" x14ac:dyDescent="0.2">
      <c r="A38" s="37">
        <v>26</v>
      </c>
      <c r="B38" s="35" t="s">
        <v>65</v>
      </c>
      <c r="C38" s="38" t="s">
        <v>73</v>
      </c>
      <c r="D38" s="58">
        <v>1</v>
      </c>
      <c r="E38" s="60">
        <v>859.5</v>
      </c>
      <c r="F38" s="56"/>
      <c r="G38" s="39" t="str">
        <f t="shared" si="0"/>
        <v/>
      </c>
      <c r="H38" s="49"/>
      <c r="K38" s="7"/>
      <c r="L38" s="42"/>
    </row>
    <row r="39" spans="1:12" s="8" customFormat="1" ht="22.5" x14ac:dyDescent="0.2">
      <c r="A39" s="37">
        <v>27</v>
      </c>
      <c r="B39" s="35" t="s">
        <v>66</v>
      </c>
      <c r="C39" s="38" t="s">
        <v>73</v>
      </c>
      <c r="D39" s="58">
        <v>3</v>
      </c>
      <c r="E39" s="60">
        <v>44</v>
      </c>
      <c r="F39" s="56"/>
      <c r="G39" s="39" t="str">
        <f t="shared" si="0"/>
        <v/>
      </c>
      <c r="H39" s="49"/>
      <c r="K39" s="7"/>
      <c r="L39" s="42"/>
    </row>
    <row r="40" spans="1:12" s="8" customFormat="1" ht="22.5" x14ac:dyDescent="0.2">
      <c r="A40" s="37">
        <v>28</v>
      </c>
      <c r="B40" s="35" t="s">
        <v>67</v>
      </c>
      <c r="C40" s="38" t="s">
        <v>73</v>
      </c>
      <c r="D40" s="58">
        <v>50</v>
      </c>
      <c r="E40" s="60">
        <v>25.9</v>
      </c>
      <c r="F40" s="56"/>
      <c r="G40" s="39" t="str">
        <f t="shared" si="0"/>
        <v/>
      </c>
      <c r="H40" s="49"/>
      <c r="K40" s="7"/>
      <c r="L40" s="42"/>
    </row>
    <row r="41" spans="1:12" s="8" customFormat="1" ht="22.5" x14ac:dyDescent="0.2">
      <c r="A41" s="37">
        <v>29</v>
      </c>
      <c r="B41" s="35" t="s">
        <v>68</v>
      </c>
      <c r="C41" s="38" t="s">
        <v>73</v>
      </c>
      <c r="D41" s="58">
        <v>15</v>
      </c>
      <c r="E41" s="60">
        <v>67.900000000000006</v>
      </c>
      <c r="F41" s="56"/>
      <c r="G41" s="39" t="str">
        <f t="shared" si="0"/>
        <v/>
      </c>
      <c r="H41" s="49"/>
      <c r="K41" s="7"/>
      <c r="L41" s="42"/>
    </row>
    <row r="42" spans="1:12" s="8" customFormat="1" ht="33.75" x14ac:dyDescent="0.2">
      <c r="A42" s="37">
        <v>30</v>
      </c>
      <c r="B42" s="35" t="s">
        <v>69</v>
      </c>
      <c r="C42" s="38" t="s">
        <v>73</v>
      </c>
      <c r="D42" s="58">
        <v>8</v>
      </c>
      <c r="E42" s="60">
        <v>303.56</v>
      </c>
      <c r="F42" s="56"/>
      <c r="G42" s="39" t="str">
        <f t="shared" si="0"/>
        <v/>
      </c>
      <c r="H42" s="49"/>
      <c r="K42" s="7"/>
      <c r="L42" s="42"/>
    </row>
    <row r="43" spans="1:12" s="8" customFormat="1" ht="78.75" x14ac:dyDescent="0.2">
      <c r="A43" s="37">
        <v>31</v>
      </c>
      <c r="B43" s="35" t="s">
        <v>70</v>
      </c>
      <c r="C43" s="38" t="s">
        <v>73</v>
      </c>
      <c r="D43" s="58">
        <v>2</v>
      </c>
      <c r="E43" s="60">
        <v>679</v>
      </c>
      <c r="F43" s="56"/>
      <c r="G43" s="39" t="str">
        <f t="shared" si="0"/>
        <v/>
      </c>
      <c r="H43" s="49"/>
      <c r="K43" s="7"/>
      <c r="L43" s="42"/>
    </row>
    <row r="44" spans="1:12" s="8" customFormat="1" ht="22.5" x14ac:dyDescent="0.2">
      <c r="A44" s="37">
        <v>32</v>
      </c>
      <c r="B44" s="35" t="s">
        <v>71</v>
      </c>
      <c r="C44" s="38" t="s">
        <v>73</v>
      </c>
      <c r="D44" s="58">
        <v>6</v>
      </c>
      <c r="E44" s="60">
        <v>1570.2</v>
      </c>
      <c r="F44" s="56"/>
      <c r="G44" s="39" t="str">
        <f t="shared" si="0"/>
        <v/>
      </c>
      <c r="H44" s="49"/>
      <c r="K44" s="7"/>
      <c r="L44" s="42"/>
    </row>
    <row r="45" spans="1:12" s="8" customFormat="1" ht="11.25" x14ac:dyDescent="0.2">
      <c r="A45" s="37">
        <v>33</v>
      </c>
      <c r="B45" s="35" t="s">
        <v>72</v>
      </c>
      <c r="C45" s="38" t="s">
        <v>73</v>
      </c>
      <c r="D45" s="58">
        <v>18</v>
      </c>
      <c r="E45" s="60">
        <v>141.06</v>
      </c>
      <c r="F45" s="56"/>
      <c r="G45" s="39" t="str">
        <f t="shared" si="0"/>
        <v/>
      </c>
      <c r="H45" s="49"/>
      <c r="K45" s="7"/>
      <c r="L45" s="42"/>
    </row>
    <row r="46" spans="1:12" s="30" customFormat="1" ht="9" x14ac:dyDescent="0.2">
      <c r="A46" s="41"/>
      <c r="E46" s="55"/>
      <c r="F46" s="79" t="s">
        <v>26</v>
      </c>
      <c r="G46" s="80"/>
      <c r="H46" s="50"/>
      <c r="L46" s="44"/>
    </row>
    <row r="47" spans="1:12" ht="14.25" customHeight="1" x14ac:dyDescent="0.2">
      <c r="F47" s="81" t="str">
        <f>IF(SUM(G13:G45)=0,"",SUM(G13:G45))</f>
        <v/>
      </c>
      <c r="G47" s="82"/>
      <c r="H47" s="51"/>
    </row>
    <row r="48" spans="1:12" s="45" customFormat="1" ht="9" x14ac:dyDescent="0.2">
      <c r="A48" s="76" t="str">
        <f>" - "&amp;Dados!B23</f>
        <v xml:space="preserve"> - Os itens deverão ser entregues no setor de Almoxarifado, Rua Dr. Carolino Ribeiro de Moura, S/N, Centro, CEP: 28637000 no horário das 09:00 às 12:00 horas e de 14:00 às 17:00 horas. Sendo o frete, carga e descarga por conta do fornecedor até o local indicado.</v>
      </c>
      <c r="B48" s="76"/>
      <c r="C48" s="76"/>
      <c r="D48" s="76"/>
      <c r="E48" s="76"/>
      <c r="F48" s="76"/>
      <c r="G48" s="76"/>
      <c r="H48" s="52"/>
      <c r="L48" s="46"/>
    </row>
    <row r="49" spans="1:12" s="45" customFormat="1" ht="21" customHeight="1" x14ac:dyDescent="0.2">
      <c r="A49" s="76" t="str">
        <f>" - "&amp;Dados!B24</f>
        <v xml:space="preserve"> - O não cumprimento do disposto no item 4.1 do termo acarretará a anulação do empenho bem como a aplicação das penalidades previstas no edital e a convocação do fornecedor subseqüente considerando a ordem de classificação do certame.</v>
      </c>
      <c r="B49" s="76"/>
      <c r="C49" s="76"/>
      <c r="D49" s="76"/>
      <c r="E49" s="76"/>
      <c r="F49" s="76"/>
      <c r="G49" s="76"/>
      <c r="H49" s="52"/>
      <c r="L49" s="46"/>
    </row>
    <row r="50" spans="1:12" s="45" customFormat="1" ht="21" customHeight="1" x14ac:dyDescent="0.2">
      <c r="A50" s="76" t="str">
        <f>" - "&amp;Dados!B25</f>
        <v xml:space="preserve"> - O pagamento do objeto de que trata o PREGÃO PRESENCIAL 048/2022, e consequente contrato serão efetuados pela Tesouraria da PREFEITURA MUNICIPAL DE SUMIDOURO no prazo de até 30 dias a contar da emissão do documento de cobrança;</v>
      </c>
      <c r="B50" s="76"/>
      <c r="C50" s="76"/>
      <c r="D50" s="76"/>
      <c r="E50" s="76"/>
      <c r="F50" s="76"/>
      <c r="G50" s="76"/>
      <c r="H50" s="52"/>
      <c r="L50" s="46"/>
    </row>
    <row r="51" spans="1:12" s="30" customFormat="1" ht="9" x14ac:dyDescent="0.2">
      <c r="A51" s="76" t="str">
        <f>" - "&amp;Dados!B26</f>
        <v xml:space="preserve"> - Proposta válida por 60 (sessenta) dias</v>
      </c>
      <c r="B51" s="76"/>
      <c r="C51" s="76"/>
      <c r="D51" s="76"/>
      <c r="E51" s="76"/>
      <c r="F51" s="76"/>
      <c r="G51" s="76"/>
      <c r="H51" s="50"/>
      <c r="L51" s="44"/>
    </row>
    <row r="52" spans="1:12" x14ac:dyDescent="0.2">
      <c r="H52" s="53"/>
    </row>
    <row r="53" spans="1:12" x14ac:dyDescent="0.2">
      <c r="H53" s="53"/>
    </row>
    <row r="54" spans="1:12" x14ac:dyDescent="0.2">
      <c r="H54" s="53"/>
    </row>
    <row r="55" spans="1:12" x14ac:dyDescent="0.2">
      <c r="H55" s="53"/>
    </row>
    <row r="56" spans="1:12" x14ac:dyDescent="0.2">
      <c r="H56" s="53"/>
    </row>
    <row r="57" spans="1:12" x14ac:dyDescent="0.2">
      <c r="H57" s="53"/>
    </row>
    <row r="58" spans="1:12" ht="12.75" customHeight="1" x14ac:dyDescent="0.2">
      <c r="B58" s="1"/>
      <c r="D58" s="1"/>
      <c r="G58" s="1"/>
    </row>
    <row r="59" spans="1:12" x14ac:dyDescent="0.2">
      <c r="B59" s="1"/>
      <c r="D59" s="1"/>
      <c r="G59" s="1"/>
    </row>
    <row r="60" spans="1:12" x14ac:dyDescent="0.2">
      <c r="B60" s="1"/>
      <c r="D60" s="1"/>
      <c r="G60" s="1"/>
    </row>
    <row r="61" spans="1:12" x14ac:dyDescent="0.2">
      <c r="B61" s="1"/>
      <c r="D61" s="1"/>
      <c r="G61" s="1"/>
    </row>
    <row r="62" spans="1:12" x14ac:dyDescent="0.2">
      <c r="B62" s="1"/>
      <c r="D62" s="1"/>
      <c r="G62" s="1"/>
    </row>
  </sheetData>
  <autoFilter ref="A11:G51" xr:uid="{00000000-0009-0000-0000-000000000000}"/>
  <mergeCells count="15">
    <mergeCell ref="A48:G48"/>
    <mergeCell ref="A49:G49"/>
    <mergeCell ref="A50:G50"/>
    <mergeCell ref="B8:G8"/>
    <mergeCell ref="A51:G51"/>
    <mergeCell ref="B9:G9"/>
    <mergeCell ref="F46:G46"/>
    <mergeCell ref="F47:G47"/>
    <mergeCell ref="D10:G10"/>
    <mergeCell ref="C6:D6"/>
    <mergeCell ref="E6:F6"/>
    <mergeCell ref="A2:G2"/>
    <mergeCell ref="A3:G3"/>
    <mergeCell ref="A4:G4"/>
    <mergeCell ref="A5:G5"/>
  </mergeCells>
  <phoneticPr fontId="0" type="noConversion"/>
  <conditionalFormatting sqref="F46">
    <cfRule type="expression" dxfId="11" priority="1" stopIfTrue="1">
      <formula>IF($J46="Empate",IF(H46=1,TRUE(),FALSE()),FALSE())</formula>
    </cfRule>
    <cfRule type="expression" dxfId="10" priority="2" stopIfTrue="1">
      <formula>IF(H46="&gt;",FALSE(),IF(H46&gt;0,TRUE(),FALSE()))</formula>
    </cfRule>
    <cfRule type="expression" dxfId="9" priority="3" stopIfTrue="1">
      <formula>IF(H46="&gt;",TRUE(),FALSE())</formula>
    </cfRule>
  </conditionalFormatting>
  <conditionalFormatting sqref="F47">
    <cfRule type="expression" dxfId="8" priority="4" stopIfTrue="1">
      <formula>IF($J46="OK",IF(H46=1,TRUE(),FALSE()),FALSE())</formula>
    </cfRule>
    <cfRule type="expression" dxfId="7" priority="5" stopIfTrue="1">
      <formula>IF($J46="Empate",IF(H46=1,TRUE(),FALSE()),FALSE())</formula>
    </cfRule>
    <cfRule type="expression" dxfId="6" priority="6" stopIfTrue="1">
      <formula>IF($J46="Empate",IF(H46=2,TRUE(),FALSE()),FALSE())</formula>
    </cfRule>
  </conditionalFormatting>
  <conditionalFormatting sqref="F13:F45">
    <cfRule type="cellIs" dxfId="5" priority="11" stopIfTrue="1" operator="equal">
      <formula>""</formula>
    </cfRule>
  </conditionalFormatting>
  <conditionalFormatting sqref="D13:D45">
    <cfRule type="expression" priority="12" stopIfTrue="1">
      <formula>$A13</formula>
    </cfRule>
  </conditionalFormatting>
  <conditionalFormatting sqref="B10">
    <cfRule type="cellIs" dxfId="4" priority="8" stopIfTrue="1" operator="equal">
      <formula>$G$1</formula>
    </cfRule>
  </conditionalFormatting>
  <conditionalFormatting sqref="B8:G9">
    <cfRule type="cellIs" dxfId="3" priority="9" stopIfTrue="1" operator="equal">
      <formula>$J$1</formula>
    </cfRule>
  </conditionalFormatting>
  <conditionalFormatting sqref="B13:B45">
    <cfRule type="expression" dxfId="2" priority="10" stopIfTrue="1">
      <formula>IF(#REF!=1,IF(#REF!=0,1,0),0)</formula>
    </cfRule>
  </conditionalFormatting>
  <conditionalFormatting sqref="D10:G10">
    <cfRule type="cellIs" dxfId="1" priority="24" stopIfTrue="1" operator="equal">
      <formula>$E$1</formula>
    </cfRule>
  </conditionalFormatting>
  <conditionalFormatting sqref="G13:G45">
    <cfRule type="expression" dxfId="0" priority="25" stopIfTrue="1">
      <formula>IF(ISTEXT(F13),FALSE(),IF(F13&gt;E13,TRUE(),FALSE()))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95" fitToHeight="20" orientation="portrait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27"/>
  <sheetViews>
    <sheetView workbookViewId="0">
      <selection activeCell="B4" sqref="B4"/>
    </sheetView>
  </sheetViews>
  <sheetFormatPr defaultRowHeight="12.75" x14ac:dyDescent="0.2"/>
  <cols>
    <col min="1" max="1" width="15" customWidth="1"/>
    <col min="2" max="2" width="51.85546875" customWidth="1"/>
    <col min="3" max="7" width="41.140625" customWidth="1"/>
    <col min="8" max="8" width="14" customWidth="1"/>
    <col min="9" max="9" width="19.28515625" customWidth="1"/>
    <col min="10" max="13" width="14.5703125" customWidth="1"/>
    <col min="14" max="15" width="9.28515625" customWidth="1"/>
  </cols>
  <sheetData>
    <row r="1" spans="1:7" x14ac:dyDescent="0.2">
      <c r="A1" s="17" t="s">
        <v>8</v>
      </c>
      <c r="B1" s="67" t="s">
        <v>76</v>
      </c>
      <c r="E1" s="4"/>
      <c r="F1" s="4"/>
      <c r="G1" s="4"/>
    </row>
    <row r="2" spans="1:7" x14ac:dyDescent="0.2">
      <c r="A2" s="17" t="s">
        <v>9</v>
      </c>
      <c r="B2" s="68" t="s">
        <v>77</v>
      </c>
      <c r="E2" s="4"/>
      <c r="F2" s="4"/>
      <c r="G2" s="4"/>
    </row>
    <row r="3" spans="1:7" x14ac:dyDescent="0.2">
      <c r="A3" s="17" t="s">
        <v>10</v>
      </c>
      <c r="B3" s="68" t="s">
        <v>80</v>
      </c>
      <c r="C3" s="5"/>
      <c r="E3" s="63"/>
      <c r="F3" s="4"/>
      <c r="G3" s="4"/>
    </row>
    <row r="4" spans="1:7" x14ac:dyDescent="0.2">
      <c r="A4" s="17" t="s">
        <v>11</v>
      </c>
      <c r="B4" s="67" t="s">
        <v>81</v>
      </c>
      <c r="C4" s="5"/>
      <c r="E4" s="63"/>
      <c r="F4" s="4"/>
      <c r="G4" s="4"/>
    </row>
    <row r="5" spans="1:7" x14ac:dyDescent="0.2">
      <c r="A5" s="17" t="s">
        <v>12</v>
      </c>
      <c r="B5" s="10" t="s">
        <v>35</v>
      </c>
      <c r="C5" s="5"/>
      <c r="E5" s="63"/>
      <c r="F5" s="4"/>
      <c r="G5" s="4"/>
    </row>
    <row r="6" spans="1:7" x14ac:dyDescent="0.2">
      <c r="A6" s="17" t="s">
        <v>30</v>
      </c>
      <c r="B6" s="13" t="s">
        <v>36</v>
      </c>
      <c r="C6" s="5"/>
      <c r="D6" s="69"/>
      <c r="E6" s="63"/>
      <c r="F6" s="4"/>
      <c r="G6" s="4"/>
    </row>
    <row r="7" spans="1:7" x14ac:dyDescent="0.2">
      <c r="A7" s="17" t="s">
        <v>13</v>
      </c>
      <c r="B7" s="5" t="s">
        <v>29</v>
      </c>
      <c r="C7" s="5"/>
      <c r="D7" s="69"/>
      <c r="E7" s="63"/>
      <c r="F7" s="4"/>
      <c r="G7" s="4"/>
    </row>
    <row r="8" spans="1:7" x14ac:dyDescent="0.2">
      <c r="A8" s="26" t="s">
        <v>22</v>
      </c>
      <c r="B8" s="57">
        <v>68806.470000000016</v>
      </c>
      <c r="C8" s="5"/>
      <c r="E8" s="63"/>
      <c r="F8" s="4"/>
      <c r="G8" s="4"/>
    </row>
    <row r="9" spans="1:7" x14ac:dyDescent="0.2">
      <c r="A9" s="18" t="s">
        <v>0</v>
      </c>
      <c r="E9" s="4"/>
      <c r="F9" s="4"/>
      <c r="G9" s="4"/>
    </row>
    <row r="10" spans="1:7" x14ac:dyDescent="0.2">
      <c r="A10" s="19" t="s">
        <v>2</v>
      </c>
      <c r="E10" s="4"/>
      <c r="F10" s="4"/>
      <c r="G10" s="4"/>
    </row>
    <row r="11" spans="1:7" x14ac:dyDescent="0.2">
      <c r="A11" s="20" t="s">
        <v>7</v>
      </c>
      <c r="E11" s="4"/>
      <c r="F11" s="4"/>
      <c r="G11" s="4"/>
    </row>
    <row r="12" spans="1:7" x14ac:dyDescent="0.2">
      <c r="A12" s="19" t="s">
        <v>19</v>
      </c>
      <c r="E12" s="4"/>
      <c r="F12" s="4"/>
      <c r="G12" s="4"/>
    </row>
    <row r="13" spans="1:7" x14ac:dyDescent="0.2">
      <c r="A13" s="19" t="s">
        <v>23</v>
      </c>
      <c r="E13" s="4"/>
      <c r="F13" s="4"/>
      <c r="G13" s="4"/>
    </row>
    <row r="14" spans="1:7" x14ac:dyDescent="0.2">
      <c r="A14" s="65" t="s">
        <v>32</v>
      </c>
      <c r="E14" s="4"/>
      <c r="F14" s="4"/>
      <c r="G14" s="4"/>
    </row>
    <row r="15" spans="1:7" x14ac:dyDescent="0.2">
      <c r="A15" s="65" t="s">
        <v>33</v>
      </c>
      <c r="E15" s="4"/>
      <c r="F15" s="4"/>
      <c r="G15" s="4"/>
    </row>
    <row r="16" spans="1:7" x14ac:dyDescent="0.2">
      <c r="A16" s="65" t="s">
        <v>34</v>
      </c>
      <c r="B16" s="25"/>
      <c r="E16" s="25"/>
      <c r="F16" s="4"/>
      <c r="G16" s="4"/>
    </row>
    <row r="17" spans="1:256" s="24" customFormat="1" x14ac:dyDescent="0.2">
      <c r="A17" s="23" t="s">
        <v>20</v>
      </c>
      <c r="B17" s="25" t="s">
        <v>74</v>
      </c>
      <c r="C17" s="64"/>
      <c r="D17" s="64"/>
      <c r="E17" s="64"/>
      <c r="F17" s="66"/>
      <c r="G17" s="64"/>
      <c r="H17" s="25"/>
      <c r="I17" s="25"/>
      <c r="J17" s="25"/>
      <c r="K17" s="25"/>
      <c r="L17" s="25"/>
      <c r="M17" s="25"/>
    </row>
    <row r="18" spans="1:256" s="24" customFormat="1" x14ac:dyDescent="0.2">
      <c r="A18" s="23" t="s">
        <v>21</v>
      </c>
      <c r="B18" s="66" t="s">
        <v>75</v>
      </c>
      <c r="C18" s="66"/>
      <c r="D18" s="66"/>
      <c r="E18" s="66"/>
      <c r="F18" s="66"/>
      <c r="G18" s="66"/>
      <c r="H18" s="25"/>
      <c r="I18" s="25"/>
      <c r="J18" s="25"/>
      <c r="K18" s="25"/>
      <c r="L18" s="25"/>
      <c r="M18" s="25"/>
      <c r="IV18" s="25"/>
    </row>
    <row r="19" spans="1:256" x14ac:dyDescent="0.2">
      <c r="B19" s="25"/>
      <c r="E19" s="4"/>
      <c r="F19" s="25"/>
      <c r="G19" s="25"/>
    </row>
    <row r="20" spans="1:256" x14ac:dyDescent="0.2">
      <c r="B20" s="25"/>
      <c r="E20" s="62"/>
      <c r="F20" s="25"/>
      <c r="G20" s="25"/>
    </row>
    <row r="21" spans="1:256" x14ac:dyDescent="0.2">
      <c r="E21" s="62"/>
      <c r="F21" s="62"/>
      <c r="G21" s="62"/>
    </row>
    <row r="22" spans="1:256" x14ac:dyDescent="0.2">
      <c r="E22" s="62"/>
      <c r="F22" s="62"/>
      <c r="G22" s="62"/>
    </row>
    <row r="23" spans="1:256" ht="63.75" x14ac:dyDescent="0.2">
      <c r="A23" s="21" t="s">
        <v>14</v>
      </c>
      <c r="B23" s="22" t="s">
        <v>78</v>
      </c>
      <c r="E23" s="4"/>
      <c r="F23" s="4"/>
      <c r="G23" s="62"/>
    </row>
    <row r="24" spans="1:256" ht="63.75" x14ac:dyDescent="0.2">
      <c r="A24" s="21" t="s">
        <v>15</v>
      </c>
      <c r="B24" s="22" t="s">
        <v>37</v>
      </c>
      <c r="E24" s="4"/>
      <c r="F24" s="4"/>
      <c r="G24" s="62"/>
    </row>
    <row r="25" spans="1:256" ht="63.75" x14ac:dyDescent="0.2">
      <c r="A25" s="21" t="s">
        <v>16</v>
      </c>
      <c r="B25" s="70" t="s">
        <v>38</v>
      </c>
      <c r="C25" s="9"/>
      <c r="E25" s="4"/>
      <c r="F25" s="4"/>
      <c r="G25" s="62"/>
    </row>
    <row r="26" spans="1:256" ht="25.5" x14ac:dyDescent="0.2">
      <c r="A26" s="21" t="s">
        <v>17</v>
      </c>
      <c r="B26" s="22" t="s">
        <v>27</v>
      </c>
      <c r="E26" s="4"/>
      <c r="F26" s="4"/>
      <c r="G26" s="62"/>
    </row>
    <row r="27" spans="1:256" x14ac:dyDescent="0.2">
      <c r="A27" s="21" t="s">
        <v>31</v>
      </c>
      <c r="B27" s="71" t="s">
        <v>79</v>
      </c>
      <c r="G27" s="62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2022-08-22T15:31:42Z</cp:lastPrinted>
  <dcterms:created xsi:type="dcterms:W3CDTF">2006-04-18T17:38:46Z</dcterms:created>
  <dcterms:modified xsi:type="dcterms:W3CDTF">2022-08-24T18:33:08Z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