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88-23 - Eventual Aquisição Cestas Básicas - SMS\"/>
    </mc:Choice>
  </mc:AlternateContent>
  <xr:revisionPtr revIDLastSave="0" documentId="13_ncr:1_{0565CFE7-9221-4C07-84A4-3EBD6DFC5C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Preços'!$A$11:$H$40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A4" i="1"/>
  <c r="A39" i="1"/>
  <c r="A40" i="1"/>
  <c r="A38" i="1"/>
  <c r="A37" i="1"/>
  <c r="A6" i="1"/>
  <c r="A5" i="1"/>
  <c r="A3" i="1"/>
  <c r="G35" i="1" l="1"/>
  <c r="G36" i="1"/>
</calcChain>
</file>

<file path=xl/sharedStrings.xml><?xml version="1.0" encoding="utf-8"?>
<sst xmlns="http://schemas.openxmlformats.org/spreadsheetml/2006/main" count="95" uniqueCount="74">
  <si>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</si>
  <si>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</si>
  <si>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</si>
  <si>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</si>
  <si>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</si>
  <si>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</si>
  <si>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</si>
  <si>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</si>
  <si>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</si>
  <si>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</si>
  <si>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</si>
  <si>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</si>
  <si>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</si>
  <si>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</si>
  <si>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</si>
  <si>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</si>
  <si>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</si>
  <si>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</si>
  <si>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</si>
  <si>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</si>
  <si>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</si>
  <si>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</si>
  <si>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</si>
  <si>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</si>
  <si>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</si>
  <si>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</si>
  <si>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</si>
  <si>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</si>
  <si>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Proposta válida por 60 (sessenta) dias</t>
  </si>
  <si>
    <t>Marca</t>
  </si>
  <si>
    <t>VALOR DE CADA CESTA &gt;&gt;</t>
  </si>
  <si>
    <t>EVENTUAL AQUISIÇÃO DE CESTAS BÁSICAS - SRP</t>
  </si>
  <si>
    <t>O prazo do Registro de preços (SRP) será com período de 12 (doze) meses. Durante a vigência do registro serão feitos empenhos de acordo com a necessidade.</t>
  </si>
  <si>
    <t>Prazo da Ata: 12 meses a contar de sua assinatura .</t>
  </si>
  <si>
    <t>Representante:</t>
  </si>
  <si>
    <t>CPF:</t>
  </si>
  <si>
    <t>Enquadramento:</t>
  </si>
  <si>
    <t>Latas</t>
  </si>
  <si>
    <t>ACHOCOLATADO EM PÓ PCT C/ 400G</t>
  </si>
  <si>
    <t>AÇUCAR CRISTAL PCT 5KG</t>
  </si>
  <si>
    <t>ARROZ TIPO 1 PCT 5 KG</t>
  </si>
  <si>
    <t>BISCOITO ÁGUA E SAL PCT C/ 400G</t>
  </si>
  <si>
    <t>BISCOITO DE MAISENA PCT C/ 400G</t>
  </si>
  <si>
    <t>CAFÉ EM PÓ, TORRADO E MOÍDO, C/ SELO ABIC, PCT C/ 500G</t>
  </si>
  <si>
    <t>CANJIQUINHA DE MILHO PCT 1KG</t>
  </si>
  <si>
    <t>EXTRATO DE TOMATE SIMPLES CONCENTRADO EMBALAGEM C/ 340G</t>
  </si>
  <si>
    <t>FARINHA DE MANDIOCA PCT C/ 1 KG</t>
  </si>
  <si>
    <t>FARINHA DE TRIGO TIPO 1 PCT C/ 1 KG</t>
  </si>
  <si>
    <t>FARINHA LÁCTEA EMBALAGEM C/ 400G</t>
  </si>
  <si>
    <t>FUBÁ EMBALAGEM C/ 400G</t>
  </si>
  <si>
    <t>FEIJÃO VERMELHO TIPO 1 PCT C/ 1 KG</t>
  </si>
  <si>
    <t>LEITE UHT INTEGRAL 01 L</t>
  </si>
  <si>
    <t>MACARRÃO ESPAGUETE MASSA C/ OVOS PCT C/ 500G</t>
  </si>
  <si>
    <t>MACARRÃO PARAFUSO C/ OVOS PCT C/ 500G</t>
  </si>
  <si>
    <t>MANTEIGA COM SAL UND 200 G</t>
  </si>
  <si>
    <t>ÓLEO DE SOJA REFINADO S/ COLESTEROL FRASCO C/ 900 ML</t>
  </si>
  <si>
    <t>SAL REFINADO IODADO PCT 1 KG</t>
  </si>
  <si>
    <t>SALSICHA TIPO VIENA LATA 180 G</t>
  </si>
  <si>
    <t>SARDINHA EM CONSERVA DE AZEITE OU ÓLEO COMESTÍVEL LATA 250G</t>
  </si>
  <si>
    <t>SUCO CONCENTRADO DE CAJU FRASCO C/ 500 ML</t>
  </si>
  <si>
    <t>VALOR DAS 48 CESTAS &gt;&gt;</t>
  </si>
  <si>
    <t>Frasco</t>
  </si>
  <si>
    <t>L</t>
  </si>
  <si>
    <t>PCT</t>
  </si>
  <si>
    <t>UNID</t>
  </si>
  <si>
    <t>PREGÃO ELETRÔNICO Nº 088/2023</t>
  </si>
  <si>
    <t>PROCESSO ADMINISTRATIVO N° 0867/2023 de 13/03/2023</t>
  </si>
  <si>
    <t>Homologação: __/__/2023</t>
  </si>
  <si>
    <t>Previsão Publicação: __/__/2023</t>
  </si>
  <si>
    <t>MENOR PREÇO POR LOTE</t>
  </si>
  <si>
    <t>Sec. Saúde</t>
  </si>
  <si>
    <t>Empresa Vencedora Deverá Fornecer 48 (Quarenta e Oito) Cestas Básicas, de acordo com determinação do fiscal do contrato, com as mesmas montadas e embaladas individualmente, conforme quantidade dos itens supracitados.</t>
  </si>
  <si>
    <t>O pagamento do objeto de que trata o PREGÃO ELETRÔNICO 088/2023, será efetuado pela Tesouraria da Secretaria Municipal de Saúde de Sumidouro.</t>
  </si>
  <si>
    <t>Abertura das Propostas: 17/08/2023,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</si>
</sst>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hair">
        <color indexed="55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  <border>
      <left/>
      <right style="hair">
        <color indexed="55"/>
      </right>
      <top style="hair">
        <color indexed="23"/>
      </top>
      <bottom style="hair">
        <color indexed="55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/>
      <right/>
      <top style="hair">
        <color indexed="23"/>
      </top>
      <bottom/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hair">
        <color indexed="55"/>
      </right>
      <top style="hair">
        <color indexed="23"/>
      </top>
      <bottom style="hair">
        <color indexed="23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49" fontId="7" fillId="0" borderId="4" xfId="0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5" fillId="8" borderId="5" xfId="0" applyFont="1" applyFill="1" applyBorder="1"/>
    <xf numFmtId="0" fontId="8" fillId="0" borderId="3" xfId="0" applyFont="1" applyBorder="1" applyAlignment="1" applyProtection="1">
      <alignment horizontal="left"/>
      <protection locked="0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center" wrapText="1"/>
      <protection hidden="1"/>
    </xf>
    <xf numFmtId="164" fontId="3" fillId="3" borderId="6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7" xfId="2" applyNumberFormat="1" applyFont="1" applyFill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168" fontId="7" fillId="0" borderId="10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right" vertical="center" wrapText="1"/>
      <protection hidden="1"/>
    </xf>
    <xf numFmtId="0" fontId="1" fillId="0" borderId="0" xfId="0" applyFont="1"/>
  </cellXfs>
  <cellStyles count="3">
    <cellStyle name="Moeda" xfId="1" builtinId="4"/>
    <cellStyle name="Normal" xfId="0" builtinId="0"/>
    <cellStyle name="Vírgula" xfId="2" builtinId="3"/>
  </cellStyles>
  <dxfs count="13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438150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53B88363-C57F-4B04-8793-C8906334B41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34" name="Picture 2" descr="brasãoGIF_300dpi">
          <a:extLst>
            <a:ext uri="{FF2B5EF4-FFF2-40B4-BE49-F238E27FC236}">
              <a16:creationId xmlns:a16="http://schemas.microsoft.com/office/drawing/2014/main" id="{441BCF2F-55EA-4E1A-B9AE-C73A98E6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228600</xdr:colOff>
      <xdr:row>0</xdr:row>
      <xdr:rowOff>657225</xdr:rowOff>
    </xdr:from>
    <xdr:to>
      <xdr:col>7</xdr:col>
      <xdr:colOff>666750</xdr:colOff>
      <xdr:row>5</xdr:row>
      <xdr:rowOff>123825</xdr:rowOff>
    </xdr:to>
    <xdr:grpSp>
      <xdr:nvGrpSpPr>
        <xdr:cNvPr id="1135" name="Group 51">
          <a:extLst>
            <a:ext uri="{FF2B5EF4-FFF2-40B4-BE49-F238E27FC236}">
              <a16:creationId xmlns:a16="http://schemas.microsoft.com/office/drawing/2014/main" id="{23020629-9637-4191-A1CF-94D3647F9EAC}"/>
            </a:ext>
          </a:extLst>
        </xdr:cNvPr>
        <xdr:cNvGrpSpPr>
          <a:grpSpLocks/>
        </xdr:cNvGrpSpPr>
      </xdr:nvGrpSpPr>
      <xdr:grpSpPr bwMode="auto">
        <a:xfrm>
          <a:off x="4908274" y="657225"/>
          <a:ext cx="1796498" cy="874643"/>
          <a:chOff x="520" y="6"/>
          <a:chExt cx="188" cy="90"/>
        </a:xfrm>
      </xdr:grpSpPr>
      <xdr:sp macro="" textlink="">
        <xdr:nvSpPr>
          <xdr:cNvPr id="1076" name="Caixa de texto 2">
            <a:extLst>
              <a:ext uri="{FF2B5EF4-FFF2-40B4-BE49-F238E27FC236}">
                <a16:creationId xmlns:a16="http://schemas.microsoft.com/office/drawing/2014/main" id="{2731B533-6735-4DD5-9D09-B8AE9E5200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77" name="Caixa de texto 3">
            <a:extLst>
              <a:ext uri="{FF2B5EF4-FFF2-40B4-BE49-F238E27FC236}">
                <a16:creationId xmlns:a16="http://schemas.microsoft.com/office/drawing/2014/main" id="{E987B04E-F0F0-4E2D-B64D-EE500698B2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0867/23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L51"/>
  <sheetViews>
    <sheetView tabSelected="1" zoomScale="115" zoomScaleNormal="100" workbookViewId="0">
      <selection activeCell="G13" sqref="G13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8.28515625" style="1" customWidth="1"/>
    <col min="4" max="4" width="7.42578125" style="1" customWidth="1"/>
    <col min="5" max="5" width="10.140625" style="13" customWidth="1"/>
    <col min="6" max="6" width="11.5703125" style="1" hidden="1" customWidth="1"/>
    <col min="7" max="7" width="10.140625" style="13" customWidth="1"/>
    <col min="8" max="8" width="10.140625" style="11" customWidth="1"/>
    <col min="9" max="9" width="11.85546875" style="38" customWidth="1"/>
    <col min="10" max="10" width="11.5703125" style="2" customWidth="1"/>
    <col min="11" max="16" width="9.140625" style="2"/>
    <col min="17" max="17" width="10" style="2" bestFit="1" customWidth="1"/>
    <col min="18" max="16384" width="9.140625" style="2"/>
  </cols>
  <sheetData>
    <row r="1" spans="1:12" ht="58.5" customHeight="1" x14ac:dyDescent="0.2">
      <c r="I1" s="37"/>
    </row>
    <row r="2" spans="1:12" x14ac:dyDescent="0.2">
      <c r="A2" s="57" t="s">
        <v>19</v>
      </c>
      <c r="B2" s="57"/>
      <c r="C2" s="57"/>
      <c r="D2" s="57"/>
      <c r="E2" s="57"/>
      <c r="F2" s="57"/>
      <c r="G2" s="57"/>
      <c r="H2" s="57"/>
    </row>
    <row r="3" spans="1:12" x14ac:dyDescent="0.2">
      <c r="A3" s="57" t="str">
        <f>UPPER(Dados!B1&amp;"  -  "&amp;Dados!B4)</f>
        <v>PREGÃO ELETRÔNICO Nº 088/2023  -  ABERTURA DAS PROPOSTAS: 17/08/2023, ÀS 10:00HS</v>
      </c>
      <c r="B3" s="57"/>
      <c r="C3" s="57"/>
      <c r="D3" s="57"/>
      <c r="E3" s="57"/>
      <c r="F3" s="57"/>
      <c r="G3" s="57"/>
      <c r="H3" s="57"/>
    </row>
    <row r="4" spans="1:12" x14ac:dyDescent="0.2">
      <c r="A4" s="61" t="str">
        <f>Dados!B3</f>
        <v>EVENTUAL AQUISIÇÃO DE CESTAS BÁSICAS - SRP</v>
      </c>
      <c r="B4" s="61"/>
      <c r="C4" s="61"/>
      <c r="D4" s="61"/>
      <c r="E4" s="61"/>
      <c r="F4" s="61"/>
      <c r="G4" s="61"/>
      <c r="H4" s="61"/>
    </row>
    <row r="5" spans="1:12" x14ac:dyDescent="0.2">
      <c r="A5" s="57" t="str">
        <f>Dados!B2</f>
        <v>PROCESSO ADMINISTRATIVO N° 0867/2023 de 13/03/2023</v>
      </c>
      <c r="B5" s="57"/>
      <c r="C5" s="57"/>
      <c r="D5" s="57"/>
      <c r="E5" s="57"/>
      <c r="F5" s="57"/>
      <c r="G5" s="57"/>
      <c r="H5" s="57"/>
    </row>
    <row r="6" spans="1:12" x14ac:dyDescent="0.2">
      <c r="A6" s="57" t="str">
        <f>Dados!B7</f>
        <v>MENOR PREÇO POR LOTE</v>
      </c>
      <c r="B6" s="57"/>
      <c r="C6" s="57"/>
      <c r="D6" s="57"/>
      <c r="E6" s="57"/>
      <c r="F6" s="57"/>
      <c r="G6" s="57"/>
      <c r="H6" s="57"/>
    </row>
    <row r="7" spans="1:12" ht="2.25" customHeight="1" x14ac:dyDescent="0.2">
      <c r="A7" s="6"/>
      <c r="B7" s="6"/>
      <c r="C7" s="6"/>
      <c r="D7" s="6"/>
      <c r="E7" s="14"/>
      <c r="F7" s="6"/>
      <c r="G7" s="14"/>
      <c r="H7" s="10"/>
    </row>
    <row r="8" spans="1:12" s="8" customFormat="1" ht="12" customHeight="1" x14ac:dyDescent="0.2">
      <c r="A8" s="15" t="s">
        <v>0</v>
      </c>
      <c r="B8" s="58"/>
      <c r="C8" s="58"/>
      <c r="D8" s="58"/>
      <c r="E8" s="58"/>
      <c r="F8" s="58"/>
      <c r="G8" s="58"/>
      <c r="H8" s="58"/>
      <c r="I8" s="49"/>
    </row>
    <row r="9" spans="1:12" s="8" customFormat="1" ht="12" customHeight="1" x14ac:dyDescent="0.2">
      <c r="A9" s="15" t="s">
        <v>1</v>
      </c>
      <c r="B9" s="59"/>
      <c r="C9" s="59"/>
      <c r="D9" s="59"/>
      <c r="E9" s="59"/>
      <c r="F9" s="59"/>
      <c r="G9" s="59"/>
      <c r="H9" s="60"/>
      <c r="I9" s="39"/>
    </row>
    <row r="10" spans="1:12" s="8" customFormat="1" ht="12" customHeight="1" x14ac:dyDescent="0.2">
      <c r="A10" s="15" t="s">
        <v>2</v>
      </c>
      <c r="B10" s="52"/>
      <c r="C10" s="26" t="s">
        <v>8</v>
      </c>
      <c r="D10" s="64"/>
      <c r="E10" s="64"/>
      <c r="F10" s="64"/>
      <c r="G10" s="64"/>
      <c r="H10" s="65"/>
      <c r="I10" s="39"/>
    </row>
    <row r="11" spans="1:12" ht="4.5" customHeight="1" x14ac:dyDescent="0.2">
      <c r="A11" s="3"/>
      <c r="B11" s="28"/>
      <c r="C11" s="28"/>
      <c r="D11" s="28"/>
      <c r="E11" s="48"/>
      <c r="F11" s="28"/>
      <c r="G11" s="29"/>
      <c r="H11" s="30"/>
    </row>
    <row r="12" spans="1:12" s="8" customFormat="1" ht="22.5" x14ac:dyDescent="0.2">
      <c r="A12" s="32" t="s">
        <v>3</v>
      </c>
      <c r="B12" s="32" t="s">
        <v>4</v>
      </c>
      <c r="C12" s="32" t="s">
        <v>5</v>
      </c>
      <c r="D12" s="32" t="s">
        <v>6</v>
      </c>
      <c r="E12" s="44" t="s">
        <v>26</v>
      </c>
      <c r="F12" s="32" t="s">
        <v>29</v>
      </c>
      <c r="G12" s="44" t="s">
        <v>27</v>
      </c>
      <c r="H12" s="32" t="s">
        <v>7</v>
      </c>
      <c r="I12" s="39"/>
    </row>
    <row r="13" spans="1:12" s="8" customFormat="1" ht="11.25" x14ac:dyDescent="0.2">
      <c r="A13" s="66">
        <v>1</v>
      </c>
      <c r="B13" s="31" t="s">
        <v>38</v>
      </c>
      <c r="C13" s="33" t="s">
        <v>63</v>
      </c>
      <c r="D13" s="46">
        <v>1</v>
      </c>
      <c r="E13" s="47">
        <v>7.92</v>
      </c>
      <c r="F13" s="33">
        <v>6.7</v>
      </c>
      <c r="G13" s="53"/>
      <c r="H13" s="34" t="str">
        <f>IF(G13="","",IF(ISTEXT(G13),"NC",G13*D13))</f>
        <v/>
      </c>
      <c r="I13" s="39"/>
      <c r="L13" s="7"/>
    </row>
    <row r="14" spans="1:12" s="8" customFormat="1" ht="11.25" x14ac:dyDescent="0.2">
      <c r="A14" s="67"/>
      <c r="B14" s="31" t="s">
        <v>39</v>
      </c>
      <c r="C14" s="33" t="s">
        <v>63</v>
      </c>
      <c r="D14" s="46">
        <v>1</v>
      </c>
      <c r="E14" s="47">
        <v>20</v>
      </c>
      <c r="F14" s="33">
        <v>1.78</v>
      </c>
      <c r="G14" s="53"/>
      <c r="H14" s="34" t="str">
        <f t="shared" ref="H14:H34" si="0">IF(G14="","",IF(ISTEXT(G14),"NC",G14*D14))</f>
        <v/>
      </c>
      <c r="I14" s="39"/>
      <c r="L14" s="7"/>
    </row>
    <row r="15" spans="1:12" s="8" customFormat="1" ht="11.25" x14ac:dyDescent="0.2">
      <c r="A15" s="67"/>
      <c r="B15" s="31" t="s">
        <v>40</v>
      </c>
      <c r="C15" s="33" t="s">
        <v>63</v>
      </c>
      <c r="D15" s="46">
        <v>2</v>
      </c>
      <c r="E15" s="47">
        <v>20.95</v>
      </c>
      <c r="F15" s="33">
        <v>6.43</v>
      </c>
      <c r="G15" s="53"/>
      <c r="H15" s="34" t="str">
        <f t="shared" si="0"/>
        <v/>
      </c>
      <c r="I15" s="39"/>
      <c r="L15" s="7"/>
    </row>
    <row r="16" spans="1:12" s="8" customFormat="1" ht="11.25" x14ac:dyDescent="0.2">
      <c r="A16" s="67"/>
      <c r="B16" s="31" t="s">
        <v>41</v>
      </c>
      <c r="C16" s="33" t="s">
        <v>63</v>
      </c>
      <c r="D16" s="46">
        <v>1</v>
      </c>
      <c r="E16" s="47">
        <v>6.62</v>
      </c>
      <c r="F16" s="33">
        <v>10.71</v>
      </c>
      <c r="G16" s="53"/>
      <c r="H16" s="34" t="str">
        <f t="shared" si="0"/>
        <v/>
      </c>
      <c r="I16" s="39"/>
      <c r="L16" s="7"/>
    </row>
    <row r="17" spans="1:12" s="8" customFormat="1" ht="11.25" x14ac:dyDescent="0.2">
      <c r="A17" s="67"/>
      <c r="B17" s="31" t="s">
        <v>42</v>
      </c>
      <c r="C17" s="33" t="s">
        <v>63</v>
      </c>
      <c r="D17" s="46">
        <v>1</v>
      </c>
      <c r="E17" s="47">
        <v>6.45</v>
      </c>
      <c r="F17" s="33">
        <v>3.6</v>
      </c>
      <c r="G17" s="53"/>
      <c r="H17" s="34" t="str">
        <f t="shared" si="0"/>
        <v/>
      </c>
      <c r="I17" s="39"/>
      <c r="L17" s="7"/>
    </row>
    <row r="18" spans="1:12" s="8" customFormat="1" ht="11.25" x14ac:dyDescent="0.2">
      <c r="A18" s="67"/>
      <c r="B18" s="31" t="s">
        <v>43</v>
      </c>
      <c r="C18" s="33" t="s">
        <v>63</v>
      </c>
      <c r="D18" s="46">
        <v>2</v>
      </c>
      <c r="E18" s="47">
        <v>19.600000000000001</v>
      </c>
      <c r="F18" s="33">
        <v>12.85</v>
      </c>
      <c r="G18" s="53"/>
      <c r="H18" s="34" t="str">
        <f t="shared" si="0"/>
        <v/>
      </c>
      <c r="I18" s="39"/>
      <c r="L18" s="7"/>
    </row>
    <row r="19" spans="1:12" s="8" customFormat="1" ht="11.25" x14ac:dyDescent="0.2">
      <c r="A19" s="67"/>
      <c r="B19" s="31" t="s">
        <v>44</v>
      </c>
      <c r="C19" s="33" t="s">
        <v>63</v>
      </c>
      <c r="D19" s="46">
        <v>1</v>
      </c>
      <c r="E19" s="47">
        <v>4.6900000000000004</v>
      </c>
      <c r="F19" s="33">
        <v>3.34</v>
      </c>
      <c r="G19" s="53"/>
      <c r="H19" s="34" t="str">
        <f t="shared" si="0"/>
        <v/>
      </c>
      <c r="I19" s="39"/>
      <c r="L19" s="7"/>
    </row>
    <row r="20" spans="1:12" s="8" customFormat="1" ht="22.5" x14ac:dyDescent="0.2">
      <c r="A20" s="67"/>
      <c r="B20" s="31" t="s">
        <v>45</v>
      </c>
      <c r="C20" s="33" t="s">
        <v>64</v>
      </c>
      <c r="D20" s="46">
        <v>2</v>
      </c>
      <c r="E20" s="47">
        <v>4.1900000000000004</v>
      </c>
      <c r="F20" s="33">
        <v>6.25</v>
      </c>
      <c r="G20" s="53"/>
      <c r="H20" s="34" t="str">
        <f t="shared" si="0"/>
        <v/>
      </c>
      <c r="I20" s="39"/>
      <c r="L20" s="7"/>
    </row>
    <row r="21" spans="1:12" s="8" customFormat="1" ht="11.25" x14ac:dyDescent="0.2">
      <c r="A21" s="67"/>
      <c r="B21" s="31" t="s">
        <v>46</v>
      </c>
      <c r="C21" s="33" t="s">
        <v>63</v>
      </c>
      <c r="D21" s="46">
        <v>1</v>
      </c>
      <c r="E21" s="47">
        <v>7</v>
      </c>
      <c r="F21" s="33">
        <v>4.8</v>
      </c>
      <c r="G21" s="53"/>
      <c r="H21" s="34" t="str">
        <f t="shared" si="0"/>
        <v/>
      </c>
      <c r="I21" s="39"/>
      <c r="L21" s="7"/>
    </row>
    <row r="22" spans="1:12" s="8" customFormat="1" ht="11.25" x14ac:dyDescent="0.2">
      <c r="A22" s="67"/>
      <c r="B22" s="31" t="s">
        <v>47</v>
      </c>
      <c r="C22" s="33" t="s">
        <v>63</v>
      </c>
      <c r="D22" s="46">
        <v>1</v>
      </c>
      <c r="E22" s="47">
        <v>5.59</v>
      </c>
      <c r="F22" s="33">
        <v>11.9</v>
      </c>
      <c r="G22" s="53"/>
      <c r="H22" s="34" t="str">
        <f t="shared" si="0"/>
        <v/>
      </c>
      <c r="I22" s="39"/>
      <c r="L22" s="7"/>
    </row>
    <row r="23" spans="1:12" s="8" customFormat="1" ht="11.25" x14ac:dyDescent="0.2">
      <c r="A23" s="67"/>
      <c r="B23" s="31" t="s">
        <v>48</v>
      </c>
      <c r="C23" s="33" t="s">
        <v>64</v>
      </c>
      <c r="D23" s="46">
        <v>1</v>
      </c>
      <c r="E23" s="47">
        <v>17.239999999999998</v>
      </c>
      <c r="F23" s="33">
        <v>2.36</v>
      </c>
      <c r="G23" s="53"/>
      <c r="H23" s="34" t="str">
        <f t="shared" si="0"/>
        <v/>
      </c>
      <c r="I23" s="39"/>
      <c r="L23" s="7"/>
    </row>
    <row r="24" spans="1:12" s="8" customFormat="1" ht="11.25" x14ac:dyDescent="0.2">
      <c r="A24" s="67"/>
      <c r="B24" s="31" t="s">
        <v>49</v>
      </c>
      <c r="C24" s="33" t="s">
        <v>64</v>
      </c>
      <c r="D24" s="46">
        <v>1</v>
      </c>
      <c r="E24" s="47">
        <v>4.8</v>
      </c>
      <c r="F24" s="33">
        <v>2.2999999999999998</v>
      </c>
      <c r="G24" s="53"/>
      <c r="H24" s="34" t="str">
        <f t="shared" si="0"/>
        <v/>
      </c>
      <c r="I24" s="39"/>
      <c r="L24" s="7"/>
    </row>
    <row r="25" spans="1:12" s="8" customFormat="1" ht="11.25" x14ac:dyDescent="0.2">
      <c r="A25" s="67"/>
      <c r="B25" s="31" t="s">
        <v>50</v>
      </c>
      <c r="C25" s="33" t="s">
        <v>63</v>
      </c>
      <c r="D25" s="46">
        <v>2</v>
      </c>
      <c r="E25" s="47">
        <v>12.44</v>
      </c>
      <c r="F25" s="33">
        <v>3.64</v>
      </c>
      <c r="G25" s="53"/>
      <c r="H25" s="34" t="str">
        <f t="shared" si="0"/>
        <v/>
      </c>
      <c r="I25" s="39"/>
      <c r="L25" s="7"/>
    </row>
    <row r="26" spans="1:12" s="8" customFormat="1" ht="11.25" x14ac:dyDescent="0.2">
      <c r="A26" s="67"/>
      <c r="B26" s="31" t="s">
        <v>51</v>
      </c>
      <c r="C26" s="33" t="s">
        <v>62</v>
      </c>
      <c r="D26" s="46">
        <v>5</v>
      </c>
      <c r="E26" s="47">
        <v>5.36</v>
      </c>
      <c r="F26" s="33">
        <v>1.33</v>
      </c>
      <c r="G26" s="53"/>
      <c r="H26" s="34" t="str">
        <f t="shared" si="0"/>
        <v/>
      </c>
      <c r="I26" s="39"/>
      <c r="L26" s="7"/>
    </row>
    <row r="27" spans="1:12" s="8" customFormat="1" ht="11.25" x14ac:dyDescent="0.2">
      <c r="A27" s="67"/>
      <c r="B27" s="31" t="s">
        <v>52</v>
      </c>
      <c r="C27" s="33" t="s">
        <v>63</v>
      </c>
      <c r="D27" s="46">
        <v>2</v>
      </c>
      <c r="E27" s="47">
        <v>6.09</v>
      </c>
      <c r="F27" s="33">
        <v>3.68</v>
      </c>
      <c r="G27" s="53"/>
      <c r="H27" s="34" t="str">
        <f t="shared" si="0"/>
        <v/>
      </c>
      <c r="I27" s="39"/>
      <c r="L27" s="7"/>
    </row>
    <row r="28" spans="1:12" s="8" customFormat="1" ht="11.25" x14ac:dyDescent="0.2">
      <c r="A28" s="67"/>
      <c r="B28" s="31" t="s">
        <v>53</v>
      </c>
      <c r="C28" s="33" t="s">
        <v>63</v>
      </c>
      <c r="D28" s="46">
        <v>1</v>
      </c>
      <c r="E28" s="47">
        <v>5.55</v>
      </c>
      <c r="F28" s="33">
        <v>2.5099999999999998</v>
      </c>
      <c r="G28" s="53"/>
      <c r="H28" s="34" t="str">
        <f t="shared" si="0"/>
        <v/>
      </c>
      <c r="I28" s="39"/>
      <c r="L28" s="7"/>
    </row>
    <row r="29" spans="1:12" s="8" customFormat="1" ht="11.25" x14ac:dyDescent="0.2">
      <c r="A29" s="67"/>
      <c r="B29" s="31" t="s">
        <v>54</v>
      </c>
      <c r="C29" s="33" t="s">
        <v>64</v>
      </c>
      <c r="D29" s="46">
        <v>1</v>
      </c>
      <c r="E29" s="47">
        <v>13.02</v>
      </c>
      <c r="F29" s="33">
        <v>1.17</v>
      </c>
      <c r="G29" s="53"/>
      <c r="H29" s="34" t="str">
        <f t="shared" si="0"/>
        <v/>
      </c>
      <c r="I29" s="39"/>
      <c r="L29" s="7"/>
    </row>
    <row r="30" spans="1:12" s="8" customFormat="1" ht="11.25" x14ac:dyDescent="0.2">
      <c r="A30" s="67"/>
      <c r="B30" s="31" t="s">
        <v>55</v>
      </c>
      <c r="C30" s="33" t="s">
        <v>61</v>
      </c>
      <c r="D30" s="46">
        <v>3</v>
      </c>
      <c r="E30" s="47">
        <v>9.99</v>
      </c>
      <c r="F30" s="33">
        <v>2.36</v>
      </c>
      <c r="G30" s="53"/>
      <c r="H30" s="34" t="str">
        <f t="shared" si="0"/>
        <v/>
      </c>
      <c r="I30" s="39"/>
      <c r="L30" s="7"/>
    </row>
    <row r="31" spans="1:12" s="8" customFormat="1" ht="11.25" x14ac:dyDescent="0.2">
      <c r="A31" s="67"/>
      <c r="B31" s="31" t="s">
        <v>56</v>
      </c>
      <c r="C31" s="33" t="s">
        <v>63</v>
      </c>
      <c r="D31" s="46">
        <v>1</v>
      </c>
      <c r="E31" s="47">
        <v>2.4700000000000002</v>
      </c>
      <c r="F31" s="33">
        <v>2.44</v>
      </c>
      <c r="G31" s="53"/>
      <c r="H31" s="34" t="str">
        <f t="shared" si="0"/>
        <v/>
      </c>
      <c r="I31" s="39"/>
      <c r="L31" s="7"/>
    </row>
    <row r="32" spans="1:12" s="8" customFormat="1" ht="11.25" x14ac:dyDescent="0.2">
      <c r="A32" s="67"/>
      <c r="B32" s="31" t="s">
        <v>57</v>
      </c>
      <c r="C32" s="33" t="s">
        <v>37</v>
      </c>
      <c r="D32" s="46">
        <v>1</v>
      </c>
      <c r="E32" s="47">
        <v>5.81</v>
      </c>
      <c r="F32" s="33">
        <v>4.03</v>
      </c>
      <c r="G32" s="53"/>
      <c r="H32" s="34" t="str">
        <f t="shared" si="0"/>
        <v/>
      </c>
      <c r="I32" s="39"/>
      <c r="L32" s="7"/>
    </row>
    <row r="33" spans="1:12" s="8" customFormat="1" ht="22.5" x14ac:dyDescent="0.2">
      <c r="A33" s="67"/>
      <c r="B33" s="31" t="s">
        <v>58</v>
      </c>
      <c r="C33" s="33" t="s">
        <v>37</v>
      </c>
      <c r="D33" s="46">
        <v>1</v>
      </c>
      <c r="E33" s="47">
        <v>6.1</v>
      </c>
      <c r="F33" s="33">
        <v>1.25</v>
      </c>
      <c r="G33" s="53"/>
      <c r="H33" s="34" t="str">
        <f t="shared" si="0"/>
        <v/>
      </c>
      <c r="I33" s="39"/>
      <c r="L33" s="7"/>
    </row>
    <row r="34" spans="1:12" s="8" customFormat="1" ht="11.25" x14ac:dyDescent="0.2">
      <c r="A34" s="67"/>
      <c r="B34" s="31" t="s">
        <v>59</v>
      </c>
      <c r="C34" s="33" t="s">
        <v>61</v>
      </c>
      <c r="D34" s="46">
        <v>1</v>
      </c>
      <c r="E34" s="47">
        <v>5.07</v>
      </c>
      <c r="F34" s="33">
        <v>2.19</v>
      </c>
      <c r="G34" s="53"/>
      <c r="H34" s="34" t="str">
        <f t="shared" si="0"/>
        <v/>
      </c>
      <c r="I34" s="39"/>
      <c r="L34" s="7"/>
    </row>
    <row r="35" spans="1:12" s="27" customFormat="1" ht="18" customHeight="1" x14ac:dyDescent="0.2">
      <c r="A35" s="35"/>
      <c r="B35" s="68" t="s">
        <v>30</v>
      </c>
      <c r="C35" s="68"/>
      <c r="D35" s="68"/>
      <c r="E35" s="68"/>
      <c r="G35" s="62" t="str">
        <f>IF(SUM(H13:H34)=0,"",SUM(H13:H34))</f>
        <v/>
      </c>
      <c r="H35" s="63"/>
      <c r="I35" s="40"/>
    </row>
    <row r="36" spans="1:12" ht="18" customHeight="1" x14ac:dyDescent="0.2">
      <c r="B36" s="55" t="s">
        <v>60</v>
      </c>
      <c r="C36" s="55"/>
      <c r="D36" s="55"/>
      <c r="E36" s="55"/>
      <c r="G36" s="62" t="str">
        <f>IF(SUM(H13:H34)=0,"",G35*48)</f>
        <v/>
      </c>
      <c r="H36" s="63"/>
      <c r="I36" s="41"/>
    </row>
    <row r="37" spans="1:12" s="36" customFormat="1" ht="20.25" customHeight="1" x14ac:dyDescent="0.2">
      <c r="A37" s="56" t="str">
        <f>" - "&amp;Dados!B23</f>
        <v xml:space="preserve"> - Empresa Vencedora Deverá Fornecer 48 (Quarenta e Oito) Cestas Básicas, de acordo com determinação do fiscal do contrato, com as mesmas montadas e embaladas individualmente, conforme quantidade dos itens supracitados.</v>
      </c>
      <c r="B37" s="56"/>
      <c r="C37" s="56"/>
      <c r="D37" s="56"/>
      <c r="E37" s="56"/>
      <c r="F37" s="56"/>
      <c r="G37" s="56"/>
      <c r="H37" s="56"/>
      <c r="I37" s="42"/>
    </row>
    <row r="38" spans="1:12" s="36" customFormat="1" ht="20.25" customHeight="1" x14ac:dyDescent="0.2">
      <c r="A38" s="56" t="str">
        <f>" - "&amp;Dados!B24</f>
        <v xml:space="preserve"> - O prazo do Registro de preços (SRP) será com período de 12 (doze) meses. Durante a vigência do registro serão feitos empenhos de acordo com a necessidade.</v>
      </c>
      <c r="B38" s="56"/>
      <c r="C38" s="56"/>
      <c r="D38" s="56"/>
      <c r="E38" s="56"/>
      <c r="F38" s="56"/>
      <c r="G38" s="56"/>
      <c r="H38" s="56"/>
      <c r="I38" s="42"/>
    </row>
    <row r="39" spans="1:12" s="36" customFormat="1" ht="20.25" customHeight="1" x14ac:dyDescent="0.2">
      <c r="A39" s="56" t="str">
        <f>" - "&amp;Dados!B25</f>
        <v xml:space="preserve"> - O pagamento do objeto de que trata o PREGÃO ELETRÔNICO 088/2023, será efetuado pela Tesouraria da Secretaria Municipal de Saúde de Sumidouro.</v>
      </c>
      <c r="B39" s="56"/>
      <c r="C39" s="56"/>
      <c r="D39" s="56"/>
      <c r="E39" s="56"/>
      <c r="F39" s="56"/>
      <c r="G39" s="56"/>
      <c r="H39" s="56"/>
      <c r="I39" s="42"/>
    </row>
    <row r="40" spans="1:12" s="27" customFormat="1" ht="9" x14ac:dyDescent="0.2">
      <c r="A40" s="56" t="str">
        <f>" - "&amp;Dados!B26</f>
        <v xml:space="preserve"> - Proposta válida por 60 (sessenta) dias</v>
      </c>
      <c r="B40" s="56"/>
      <c r="C40" s="56"/>
      <c r="D40" s="56"/>
      <c r="E40" s="56"/>
      <c r="F40" s="56"/>
      <c r="G40" s="56"/>
      <c r="H40" s="56"/>
      <c r="I40" s="40"/>
    </row>
    <row r="41" spans="1:12" x14ac:dyDescent="0.2">
      <c r="I41" s="43"/>
    </row>
    <row r="42" spans="1:12" x14ac:dyDescent="0.2">
      <c r="I42" s="43"/>
    </row>
    <row r="43" spans="1:12" x14ac:dyDescent="0.2">
      <c r="I43" s="43"/>
    </row>
    <row r="44" spans="1:12" x14ac:dyDescent="0.2">
      <c r="I44" s="43"/>
    </row>
    <row r="45" spans="1:12" x14ac:dyDescent="0.2">
      <c r="I45" s="43"/>
    </row>
    <row r="46" spans="1:12" x14ac:dyDescent="0.2">
      <c r="I46" s="43"/>
    </row>
    <row r="47" spans="1:12" ht="12.75" customHeight="1" x14ac:dyDescent="0.2">
      <c r="B47" s="1"/>
      <c r="H47" s="1"/>
    </row>
    <row r="48" spans="1:12" x14ac:dyDescent="0.2">
      <c r="B48" s="1"/>
      <c r="H48" s="1"/>
    </row>
    <row r="49" spans="2:8" x14ac:dyDescent="0.2">
      <c r="B49" s="1"/>
      <c r="H49" s="1"/>
    </row>
    <row r="50" spans="2:8" x14ac:dyDescent="0.2">
      <c r="B50" s="1"/>
      <c r="H50" s="1"/>
    </row>
    <row r="51" spans="2:8" x14ac:dyDescent="0.2">
      <c r="B51" s="1"/>
      <c r="H51" s="1"/>
    </row>
  </sheetData>
  <sheetProtection selectLockedCells="1" selectUnlockedCells="1"/>
  <autoFilter ref="A11:H40" xr:uid="{00000000-0009-0000-0000-000000000000}"/>
  <mergeCells count="17">
    <mergeCell ref="B35:E35"/>
    <mergeCell ref="B36:E36"/>
    <mergeCell ref="A40:H40"/>
    <mergeCell ref="A2:H2"/>
    <mergeCell ref="A37:H37"/>
    <mergeCell ref="A38:H38"/>
    <mergeCell ref="A39:H39"/>
    <mergeCell ref="B8:H8"/>
    <mergeCell ref="B9:H9"/>
    <mergeCell ref="A3:H3"/>
    <mergeCell ref="A4:H4"/>
    <mergeCell ref="A6:H6"/>
    <mergeCell ref="A5:H5"/>
    <mergeCell ref="G35:H35"/>
    <mergeCell ref="G36:H36"/>
    <mergeCell ref="D10:H10"/>
    <mergeCell ref="A13:A34"/>
  </mergeCells>
  <phoneticPr fontId="0" type="noConversion"/>
  <conditionalFormatting sqref="G35">
    <cfRule type="expression" dxfId="12" priority="4" stopIfTrue="1">
      <formula>IF(#REF!="OK",IF(#REF!=1,TRUE(),FALSE()),FALSE())</formula>
    </cfRule>
    <cfRule type="expression" dxfId="11" priority="5" stopIfTrue="1">
      <formula>IF(#REF!="Empate",IF(#REF!=1,TRUE(),FALSE()),FALSE())</formula>
    </cfRule>
    <cfRule type="expression" dxfId="10" priority="6" stopIfTrue="1">
      <formula>IF(#REF!="Empate",IF(#REF!=2,TRUE(),FALSE()),FALSE())</formula>
    </cfRule>
  </conditionalFormatting>
  <conditionalFormatting sqref="G36">
    <cfRule type="expression" dxfId="9" priority="27" stopIfTrue="1">
      <formula>IF($K35="OK",IF(I35=1,TRUE(),FALSE()),FALSE())</formula>
    </cfRule>
    <cfRule type="expression" dxfId="8" priority="28" stopIfTrue="1">
      <formula>IF($K35="Empate",IF(I35=1,TRUE(),FALSE()),FALSE())</formula>
    </cfRule>
    <cfRule type="expression" dxfId="7" priority="29" stopIfTrue="1">
      <formula>IF($K35="Empate",IF(I35=2,TRUE(),FALSE()),FALSE())</formula>
    </cfRule>
  </conditionalFormatting>
  <conditionalFormatting sqref="D13:D34">
    <cfRule type="expression" priority="12" stopIfTrue="1">
      <formula>$A13</formula>
    </cfRule>
  </conditionalFormatting>
  <conditionalFormatting sqref="H13:H34">
    <cfRule type="expression" dxfId="6" priority="17" stopIfTrue="1">
      <formula>IF(ISTEXT(G13),FALSE(),IF(G13&gt;E13,TRUE(),FALSE()))</formula>
    </cfRule>
  </conditionalFormatting>
  <conditionalFormatting sqref="G13:G34">
    <cfRule type="cellIs" dxfId="5" priority="11" stopIfTrue="1" operator="equal">
      <formula>""</formula>
    </cfRule>
  </conditionalFormatting>
  <conditionalFormatting sqref="F13:F34">
    <cfRule type="cellIs" dxfId="4" priority="19" stopIfTrue="1" operator="equal">
      <formula>""</formula>
    </cfRule>
  </conditionalFormatting>
  <conditionalFormatting sqref="B10">
    <cfRule type="cellIs" dxfId="3" priority="8" stopIfTrue="1" operator="equal">
      <formula>$H$1</formula>
    </cfRule>
  </conditionalFormatting>
  <conditionalFormatting sqref="B8:H9">
    <cfRule type="cellIs" dxfId="2" priority="9" stopIfTrue="1" operator="equal">
      <formula>$K$1</formula>
    </cfRule>
  </conditionalFormatting>
  <conditionalFormatting sqref="B13:B34">
    <cfRule type="expression" dxfId="1" priority="10" stopIfTrue="1">
      <formula>IF(#REF!=1,IF(#REF!=0,1,0),0)</formula>
    </cfRule>
  </conditionalFormatting>
  <conditionalFormatting sqref="D10:H10">
    <cfRule type="cellIs" dxfId="0" priority="23" stopIfTrue="1" operator="equal">
      <formula>$E$1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0" fitToHeight="20" orientation="portrait" verticalDpi="360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27"/>
  <sheetViews>
    <sheetView workbookViewId="0">
      <selection activeCell="B36" sqref="B36"/>
    </sheetView>
  </sheetViews>
  <sheetFormatPr defaultRowHeight="12.75" x14ac:dyDescent="0.2"/>
  <cols>
    <col min="1" max="1" width="14.42578125" customWidth="1"/>
    <col min="2" max="2" width="51.85546875" customWidth="1"/>
    <col min="3" max="3" width="47.140625" customWidth="1"/>
    <col min="4" max="6" width="38.7109375" customWidth="1"/>
    <col min="7" max="13" width="14.5703125" customWidth="1"/>
    <col min="14" max="15" width="9.28515625" customWidth="1"/>
  </cols>
  <sheetData>
    <row r="1" spans="1:7" x14ac:dyDescent="0.2">
      <c r="A1" s="16" t="s">
        <v>9</v>
      </c>
      <c r="B1" s="5" t="s">
        <v>65</v>
      </c>
      <c r="E1" s="4"/>
      <c r="F1" s="4"/>
      <c r="G1" s="4"/>
    </row>
    <row r="2" spans="1:7" x14ac:dyDescent="0.2">
      <c r="A2" s="16" t="s">
        <v>10</v>
      </c>
      <c r="B2" s="5" t="s">
        <v>66</v>
      </c>
      <c r="E2" s="4"/>
      <c r="F2" s="4"/>
      <c r="G2" s="4"/>
    </row>
    <row r="3" spans="1:7" x14ac:dyDescent="0.2">
      <c r="A3" s="16" t="s">
        <v>11</v>
      </c>
      <c r="B3" s="5" t="s">
        <v>31</v>
      </c>
      <c r="C3" s="5"/>
      <c r="E3" s="4"/>
      <c r="F3" s="4"/>
      <c r="G3" s="4"/>
    </row>
    <row r="4" spans="1:7" x14ac:dyDescent="0.2">
      <c r="A4" s="16" t="s">
        <v>12</v>
      </c>
      <c r="B4" s="69" t="s">
        <v>73</v>
      </c>
      <c r="C4" s="5"/>
      <c r="E4" s="4"/>
      <c r="F4" s="4"/>
      <c r="G4" s="4"/>
    </row>
    <row r="5" spans="1:7" x14ac:dyDescent="0.2">
      <c r="A5" s="16" t="s">
        <v>13</v>
      </c>
      <c r="B5" s="5" t="s">
        <v>67</v>
      </c>
      <c r="C5" s="5"/>
      <c r="E5" s="4"/>
      <c r="F5" s="4"/>
      <c r="G5" s="4"/>
    </row>
    <row r="6" spans="1:7" x14ac:dyDescent="0.2">
      <c r="A6" s="16" t="s">
        <v>20</v>
      </c>
      <c r="B6" s="12" t="s">
        <v>68</v>
      </c>
      <c r="C6" s="5"/>
      <c r="E6" s="4"/>
      <c r="F6" s="4"/>
      <c r="G6" s="4"/>
    </row>
    <row r="7" spans="1:7" x14ac:dyDescent="0.2">
      <c r="A7" s="16" t="s">
        <v>14</v>
      </c>
      <c r="B7" s="5" t="s">
        <v>69</v>
      </c>
      <c r="C7" s="5"/>
      <c r="E7" s="4"/>
      <c r="F7" s="4"/>
      <c r="G7" s="4"/>
    </row>
    <row r="8" spans="1:7" x14ac:dyDescent="0.2">
      <c r="A8" s="25" t="s">
        <v>24</v>
      </c>
      <c r="B8" s="45">
        <v>14478.720000000005</v>
      </c>
      <c r="C8" s="5"/>
      <c r="E8" s="4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8</v>
      </c>
      <c r="E11" s="4"/>
      <c r="F11" s="4"/>
      <c r="G11" s="4"/>
    </row>
    <row r="12" spans="1:7" x14ac:dyDescent="0.2">
      <c r="A12" s="18" t="s">
        <v>21</v>
      </c>
      <c r="E12" s="4"/>
      <c r="F12" s="4"/>
      <c r="G12" s="4"/>
    </row>
    <row r="13" spans="1:7" x14ac:dyDescent="0.2">
      <c r="A13" s="18" t="s">
        <v>25</v>
      </c>
      <c r="E13" s="4"/>
      <c r="F13" s="4"/>
      <c r="G13" s="4"/>
    </row>
    <row r="14" spans="1:7" x14ac:dyDescent="0.2">
      <c r="A14" s="18" t="s">
        <v>34</v>
      </c>
      <c r="E14" s="4"/>
      <c r="F14" s="4"/>
      <c r="G14" s="4"/>
    </row>
    <row r="15" spans="1:7" x14ac:dyDescent="0.2">
      <c r="A15" s="18" t="s">
        <v>35</v>
      </c>
      <c r="E15" s="4"/>
      <c r="F15" s="4"/>
      <c r="G15" s="4"/>
    </row>
    <row r="16" spans="1:7" x14ac:dyDescent="0.2">
      <c r="A16" s="51" t="s">
        <v>36</v>
      </c>
      <c r="B16" s="24"/>
      <c r="E16" s="24"/>
      <c r="F16" s="4"/>
      <c r="G16" s="4"/>
    </row>
    <row r="17" spans="1:13" s="23" customFormat="1" x14ac:dyDescent="0.2">
      <c r="A17" s="22" t="s">
        <v>22</v>
      </c>
      <c r="B17" s="54" t="s">
        <v>70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s="23" customFormat="1" x14ac:dyDescent="0.2">
      <c r="A18" s="22" t="s">
        <v>23</v>
      </c>
      <c r="B18" s="1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x14ac:dyDescent="0.2">
      <c r="B19" s="24"/>
      <c r="E19" s="4"/>
      <c r="F19" s="24"/>
      <c r="G19" s="24"/>
    </row>
    <row r="20" spans="1:13" x14ac:dyDescent="0.2">
      <c r="B20" s="24"/>
      <c r="E20" s="4"/>
      <c r="F20" s="24"/>
      <c r="G20" s="24"/>
    </row>
    <row r="21" spans="1:13" x14ac:dyDescent="0.2">
      <c r="E21" s="4"/>
      <c r="F21" s="4"/>
      <c r="G21" s="4"/>
    </row>
    <row r="22" spans="1:13" x14ac:dyDescent="0.2">
      <c r="E22" s="4"/>
      <c r="F22" s="4"/>
      <c r="G22" s="4"/>
    </row>
    <row r="23" spans="1:13" ht="63.75" x14ac:dyDescent="0.2">
      <c r="A23" s="20" t="s">
        <v>15</v>
      </c>
      <c r="B23" s="12" t="s">
        <v>71</v>
      </c>
      <c r="E23" s="4"/>
      <c r="F23" s="4"/>
      <c r="G23" s="4"/>
    </row>
    <row r="24" spans="1:13" ht="38.25" x14ac:dyDescent="0.2">
      <c r="A24" s="20" t="s">
        <v>16</v>
      </c>
      <c r="B24" s="21" t="s">
        <v>32</v>
      </c>
      <c r="E24" s="4"/>
      <c r="F24" s="4"/>
      <c r="G24" s="4"/>
    </row>
    <row r="25" spans="1:13" ht="38.25" x14ac:dyDescent="0.2">
      <c r="A25" s="20" t="s">
        <v>17</v>
      </c>
      <c r="B25" s="12" t="s">
        <v>72</v>
      </c>
      <c r="C25" s="9"/>
      <c r="E25" s="4"/>
      <c r="F25" s="4"/>
      <c r="G25" s="4"/>
    </row>
    <row r="26" spans="1:13" ht="25.5" x14ac:dyDescent="0.2">
      <c r="A26" s="20" t="s">
        <v>18</v>
      </c>
      <c r="B26" s="21" t="s">
        <v>28</v>
      </c>
      <c r="E26" s="4"/>
      <c r="F26" s="4"/>
      <c r="G26" s="4"/>
    </row>
    <row r="27" spans="1:13" x14ac:dyDescent="0.2">
      <c r="A27" s="20" t="s">
        <v>20</v>
      </c>
      <c r="B27" s="50" t="s">
        <v>33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2022-09-26T15:35:09Z</cp:lastPrinted>
  <dcterms:created xsi:type="dcterms:W3CDTF">2006-04-18T17:38:46Z</dcterms:created>
  <dcterms:modified xsi:type="dcterms:W3CDTF">2023-08-01T18:32:59Z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