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Preços'!$A$11:$G$31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<sst xmlns="http://schemas.openxmlformats.org/spreadsheetml/2006/main" count="77" uniqueCount="66">
  <si>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</si>
  <si>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</si>
  <si>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</si>
  <si>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</si>
  <si>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</si>
  <si>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</si>
  <si>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</si>
  <si>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</si>
  <si>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</si>
  <si>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</si>
  <si>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</si>
  <si>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</si>
  <si>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</si>
  <si>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</si>
  <si>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</si>
  <si>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</si>
  <si>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</si>
  <si>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</si>
  <si>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</si>
  <si>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</si>
  <si>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</si>
  <si>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</si>
  <si>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</si>
  <si>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</si>
  <si>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</si>
  <si>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</si>
  <si>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</si>
  <si>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</si>
  <si>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</si>
  <si>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</si>
  <si>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</si>
  <si>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</si>
  <si>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</si>
  <si>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CX</t>
  </si>
  <si>
    <t>UN</t>
  </si>
  <si>
    <t>Prazo do contrato: Entrega Imediata.</t>
  </si>
  <si>
    <t>FRA</t>
  </si>
  <si>
    <t>BAINHA IA EVOLUTION PACOTE COM 50 UND</t>
  </si>
  <si>
    <t>PCT</t>
  </si>
  <si>
    <t>EQUIPO MACROGOTAS COM INJETOR LATERAL</t>
  </si>
  <si>
    <t>FIO DE SUTURA, MATERIAL: NYLON MONOFILAMENTO, TIPO FIO: 0, COR: PRETA, COMPRIMENTO: CERCA DE 45 CM, CARACTERÍSTICAS ADICIONAIS: COM AGULHA, TIPO AGULHA: 3,8 CÍRCULO CORTANTE, COMPRIMENTO AGULHA: CERCA 2,5 CM, ESTERILIDADE: DESCARTÁVEL, ESTÉRIL, CAIXA C/ 24 UNIDADES</t>
  </si>
  <si>
    <t>FIO DE SUTURA, MATERIAL: NYLON MONOFILAMENTO, TIPO FIO: 2-0, COR: PRETA, COMPRIMENTO: CERCA DE 45 CM, CARACTERÍSTICAS ADICIONAIS: COM AGULHA, TIPO AGULHA: 3,8 CORTE REVERSO, COMPRIMENTO AGULHA: CERCA 3,5 CM, ESTERILIDADE: ESTÉRIL,  CAIXA C/ 24 UNIDADES</t>
  </si>
  <si>
    <t>JOGO DE FOCINHEIRA Nº 01 AO Nº 05</t>
  </si>
  <si>
    <t>JG</t>
  </si>
  <si>
    <t>GALMETRIN SPRAY</t>
  </si>
  <si>
    <t>LUVA VETERINÁRIA POLIETILENO BIODEGRÁVEIS 90 CM CAIXA COM 100 UNIDADES</t>
  </si>
  <si>
    <t>PINÇA CIRÚRGICA, MATERIAL: AÇO INOXIDÁVEL, MODELO: ALLIS, COMPRIMENTO: 16 CM, CARACTERÍSTICAS ADICIONAIS: 4 X 5 DENTES, APLICAÇÃO: HOSPITALAR</t>
  </si>
  <si>
    <t>PINÇA CIRÚRGICA, MATERIAL: AÇO INOXIDÁVEL, MODELO: HALSTEAD MOSQUITO, TIPO PONTA: RETA, COMPRIMENTO: 18 CM, APLICAÇÃO: HOSPITALAR</t>
  </si>
  <si>
    <t>TERMÔMETRO DIGITAL PARA DESCONGELAR SÊMEN</t>
  </si>
  <si>
    <t>TIOPENTAL 1G - CX COM 25 UNIDADES</t>
  </si>
  <si>
    <t>TUBO (ROXO) PARA COLETA DE SANGUE A VÁCUO PLÁSTICO 04 ML K3 EDTA - CX 50 UNIDADES</t>
  </si>
  <si>
    <t>Sec. Agricultura</t>
  </si>
  <si>
    <t>O objeto do presente Edital será recebido em remessa única pela Secretaria com prazo não superior a 25 (vinte e cinco) dias úteis após recebimento da nota de empenho.</t>
  </si>
  <si>
    <t>Os itens deverão ser entregues na sede do órgão, no endereço: na sede da SMAMA, no Parque de Exposições Catarina Schuenck, no horário de 07:00h às 11:00horas.</t>
  </si>
  <si>
    <t>ATROPINA 1% (USO VETERINÁRIO)</t>
  </si>
  <si>
    <t>PROCESSO ADMINISTRATIVO N° 1307/2021 de 13/05/2021</t>
  </si>
  <si>
    <t>AQUISIÇÃO DE MATERIAIS E MEDICAMENTOS VETERINÁRIOS</t>
  </si>
  <si>
    <t>N.º 2001.2012200272.072-3390.30.00-04</t>
  </si>
  <si>
    <t>Representante:</t>
  </si>
  <si>
    <t>CPF:</t>
  </si>
  <si>
    <t>Enquadramento:</t>
  </si>
  <si>
    <t>PREGÃO PRESENCIAL Nº 001/2022</t>
  </si>
  <si>
    <t>O pagamento do objeto de que trata o PREGÃO PRESENCIAL 001/2022, e consequente contrato serão efetuados pela Tesouraria da PREFEITURA MUNICIPAL DE SUMIDOURO no prazo de até 30 dias a contar da emissão do documento de cobrança;</t>
  </si>
  <si>
    <t>Homologação: __/__/2022</t>
  </si>
  <si>
    <t>Previsão Publicação: __/__/2022</t>
  </si>
  <si>
    <t>Abertura das Propostas: 17/01/2022,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</si>
</sst>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0" fillId="37" borderId="13" xfId="0" applyFill="1" applyBorder="1" applyAlignment="1">
      <alignment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4" xfId="0" applyFont="1" applyBorder="1" applyAlignment="1" applyProtection="1">
      <alignment horizontal="left"/>
      <protection hidden="1" locked="0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1000125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78117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1307/21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42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7" customWidth="1"/>
    <col min="5" max="6" width="10.140625" style="14" customWidth="1"/>
    <col min="7" max="7" width="10.140625" style="12" customWidth="1"/>
    <col min="8" max="8" width="11.8515625" style="48" customWidth="1"/>
    <col min="9" max="9" width="11.57421875" style="2" customWidth="1"/>
    <col min="10" max="11" width="9.140625" style="2" customWidth="1"/>
    <col min="12" max="12" width="9.140625" style="43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7"/>
    </row>
    <row r="2" spans="1:7" ht="12.75">
      <c r="A2" s="78" t="s">
        <v>19</v>
      </c>
      <c r="B2" s="78"/>
      <c r="C2" s="78"/>
      <c r="D2" s="78"/>
      <c r="E2" s="78"/>
      <c r="F2" s="78"/>
      <c r="G2" s="78"/>
    </row>
    <row r="3" spans="1:7" ht="12.75">
      <c r="A3" s="78" t="str">
        <f>UPPER(Dados!B1&amp;"  -  "&amp;Dados!B4)</f>
        <v>PREGÃO PRESENCIAL Nº 001/2022  -  ABERTURA DAS PROPOSTAS: 17/01/2022, ÀS 10:00HS</v>
      </c>
      <c r="B3" s="78"/>
      <c r="C3" s="78"/>
      <c r="D3" s="78"/>
      <c r="E3" s="78"/>
      <c r="F3" s="78"/>
      <c r="G3" s="78"/>
    </row>
    <row r="4" spans="1:7" ht="168.75">
      <c r="A4" s="79" t="str">
        <f>Dados!B3</f>
        <v>AQUISIÇÃO DE MATERIAIS E MEDICAMENTOS VETERINÁRIOS</v>
      </c>
      <c r="B4" s="79"/>
      <c r="C4" s="79"/>
      <c r="D4" s="79"/>
      <c r="E4" s="79"/>
      <c r="F4" s="79"/>
      <c r="G4" s="79"/>
    </row>
    <row r="5" spans="1:7" ht="12.75">
      <c r="A5" s="78" t="str">
        <f>Dados!B2</f>
        <v>PROCESSO ADMINISTRATIVO N° 1307/2021 de 13/05/2021</v>
      </c>
      <c r="B5" s="78"/>
      <c r="C5" s="78"/>
      <c r="D5" s="78"/>
      <c r="E5" s="78"/>
      <c r="F5" s="78"/>
      <c r="G5" s="78"/>
    </row>
    <row r="6" spans="1:7" ht="12.75">
      <c r="A6" s="62" t="str">
        <f>Dados!B7</f>
        <v>MENOR PREÇO POR ITEM</v>
      </c>
      <c r="B6" s="62"/>
      <c r="C6" s="76" t="s">
        <v>29</v>
      </c>
      <c r="D6" s="76"/>
      <c r="E6" s="77">
        <f>Dados!B8</f>
        <v>12574.21</v>
      </c>
      <c r="F6" s="77"/>
      <c r="G6" s="62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69"/>
      <c r="C8" s="69"/>
      <c r="D8" s="69"/>
      <c r="E8" s="69"/>
      <c r="F8" s="69"/>
      <c r="G8" s="69"/>
      <c r="H8" s="49"/>
      <c r="L8" s="42"/>
    </row>
    <row r="9" spans="1:13" s="8" customFormat="1" ht="12" customHeight="1">
      <c r="A9" s="16" t="s">
        <v>1</v>
      </c>
      <c r="B9" s="70"/>
      <c r="C9" s="70"/>
      <c r="D9" s="70"/>
      <c r="E9" s="70"/>
      <c r="F9" s="70"/>
      <c r="G9" s="70"/>
      <c r="H9" s="49"/>
      <c r="L9" s="42"/>
      <c r="M9" s="42"/>
    </row>
    <row r="10" spans="1:12" s="8" customFormat="1" ht="12" customHeight="1">
      <c r="A10" s="16" t="s">
        <v>2</v>
      </c>
      <c r="B10" s="40"/>
      <c r="C10" s="29" t="s">
        <v>8</v>
      </c>
      <c r="D10" s="75"/>
      <c r="E10" s="75"/>
      <c r="F10" s="75"/>
      <c r="G10" s="75"/>
      <c r="H10" s="49"/>
      <c r="L10" s="42"/>
    </row>
    <row r="11" spans="1:7" ht="4.5" customHeight="1">
      <c r="A11" s="3"/>
      <c r="B11" s="31"/>
      <c r="C11" s="31"/>
      <c r="D11" s="32"/>
      <c r="E11" s="60"/>
      <c r="F11" s="33"/>
      <c r="G11" s="34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4" t="s">
        <v>25</v>
      </c>
      <c r="F12" s="54" t="s">
        <v>26</v>
      </c>
      <c r="G12" s="36" t="s">
        <v>7</v>
      </c>
      <c r="H12" s="49"/>
      <c r="L12" s="42"/>
    </row>
    <row r="13" spans="1:12" s="8" customFormat="1" ht="11.25">
      <c r="A13" s="37">
        <v>1</v>
      </c>
      <c r="B13" s="35" t="s">
        <v>54</v>
      </c>
      <c r="C13" s="38" t="s">
        <v>36</v>
      </c>
      <c r="D13" s="58">
        <v>5</v>
      </c>
      <c r="E13" s="61">
        <v>38.85</v>
      </c>
      <c r="F13" s="56"/>
      <c r="G13" s="39">
        <f>IF(F13="","",IF(ISTEXT(F13),"NC",F13*D13))</f>
      </c>
      <c r="H13" s="49"/>
      <c r="K13" s="7"/>
      <c r="L13" s="42"/>
    </row>
    <row r="14" spans="1:12" s="8" customFormat="1" ht="11.25">
      <c r="A14" s="37">
        <v>2</v>
      </c>
      <c r="B14" s="35" t="s">
        <v>37</v>
      </c>
      <c r="C14" s="38" t="s">
        <v>38</v>
      </c>
      <c r="D14" s="58">
        <v>10</v>
      </c>
      <c r="E14" s="61">
        <v>87.3</v>
      </c>
      <c r="F14" s="56"/>
      <c r="G14" s="39">
        <f aca="true" t="shared" si="0" ref="G14:G25">IF(F14="","",IF(ISTEXT(F14),"NC",F14*D14))</f>
      </c>
      <c r="H14" s="49"/>
      <c r="K14" s="7"/>
      <c r="L14" s="42"/>
    </row>
    <row r="15" spans="1:12" s="8" customFormat="1" ht="11.25">
      <c r="A15" s="37">
        <v>3</v>
      </c>
      <c r="B15" s="35" t="s">
        <v>39</v>
      </c>
      <c r="C15" s="38" t="s">
        <v>34</v>
      </c>
      <c r="D15" s="58">
        <v>100</v>
      </c>
      <c r="E15" s="61">
        <v>3.88</v>
      </c>
      <c r="F15" s="56"/>
      <c r="G15" s="39">
        <f t="shared" si="0"/>
      </c>
      <c r="H15" s="49"/>
      <c r="K15" s="7"/>
      <c r="L15" s="42"/>
    </row>
    <row r="16" spans="1:12" s="8" customFormat="1" ht="56.25">
      <c r="A16" s="37">
        <v>4</v>
      </c>
      <c r="B16" s="35" t="s">
        <v>40</v>
      </c>
      <c r="C16" s="38" t="s">
        <v>33</v>
      </c>
      <c r="D16" s="58">
        <v>20</v>
      </c>
      <c r="E16" s="61">
        <v>72.93</v>
      </c>
      <c r="F16" s="56"/>
      <c r="G16" s="39">
        <f t="shared" si="0"/>
      </c>
      <c r="H16" s="49"/>
      <c r="K16" s="7"/>
      <c r="L16" s="42"/>
    </row>
    <row r="17" spans="1:12" s="8" customFormat="1" ht="56.25">
      <c r="A17" s="37">
        <v>5</v>
      </c>
      <c r="B17" s="35" t="s">
        <v>41</v>
      </c>
      <c r="C17" s="38" t="s">
        <v>33</v>
      </c>
      <c r="D17" s="58">
        <v>20</v>
      </c>
      <c r="E17" s="61">
        <v>72.93</v>
      </c>
      <c r="F17" s="56"/>
      <c r="G17" s="39">
        <f t="shared" si="0"/>
      </c>
      <c r="H17" s="49"/>
      <c r="K17" s="7"/>
      <c r="L17" s="42"/>
    </row>
    <row r="18" spans="1:12" s="8" customFormat="1" ht="11.25">
      <c r="A18" s="37">
        <v>6</v>
      </c>
      <c r="B18" s="35" t="s">
        <v>42</v>
      </c>
      <c r="C18" s="38" t="s">
        <v>43</v>
      </c>
      <c r="D18" s="58">
        <v>5</v>
      </c>
      <c r="E18" s="61">
        <v>80.2</v>
      </c>
      <c r="F18" s="56"/>
      <c r="G18" s="39">
        <f t="shared" si="0"/>
      </c>
      <c r="H18" s="49"/>
      <c r="K18" s="7"/>
      <c r="L18" s="42"/>
    </row>
    <row r="19" spans="1:12" s="8" customFormat="1" ht="11.25">
      <c r="A19" s="37">
        <v>7</v>
      </c>
      <c r="B19" s="35" t="s">
        <v>44</v>
      </c>
      <c r="C19" s="38" t="s">
        <v>36</v>
      </c>
      <c r="D19" s="58">
        <v>10</v>
      </c>
      <c r="E19" s="61">
        <v>68.7</v>
      </c>
      <c r="F19" s="56"/>
      <c r="G19" s="39">
        <f t="shared" si="0"/>
      </c>
      <c r="H19" s="49"/>
      <c r="K19" s="7"/>
      <c r="L19" s="42"/>
    </row>
    <row r="20" spans="1:12" s="8" customFormat="1" ht="22.5">
      <c r="A20" s="37">
        <v>8</v>
      </c>
      <c r="B20" s="35" t="s">
        <v>45</v>
      </c>
      <c r="C20" s="38" t="s">
        <v>33</v>
      </c>
      <c r="D20" s="58">
        <v>20</v>
      </c>
      <c r="E20" s="61">
        <v>108.55</v>
      </c>
      <c r="F20" s="56"/>
      <c r="G20" s="39">
        <f t="shared" si="0"/>
      </c>
      <c r="H20" s="49"/>
      <c r="K20" s="7"/>
      <c r="L20" s="42"/>
    </row>
    <row r="21" spans="1:12" s="8" customFormat="1" ht="33.75">
      <c r="A21" s="37">
        <v>9</v>
      </c>
      <c r="B21" s="35" t="s">
        <v>46</v>
      </c>
      <c r="C21" s="38" t="s">
        <v>5</v>
      </c>
      <c r="D21" s="58">
        <v>12</v>
      </c>
      <c r="E21" s="61">
        <v>85.15</v>
      </c>
      <c r="F21" s="56"/>
      <c r="G21" s="39">
        <f t="shared" si="0"/>
      </c>
      <c r="H21" s="49"/>
      <c r="K21" s="7"/>
      <c r="L21" s="42"/>
    </row>
    <row r="22" spans="1:12" s="8" customFormat="1" ht="33.75">
      <c r="A22" s="37">
        <v>10</v>
      </c>
      <c r="B22" s="35" t="s">
        <v>47</v>
      </c>
      <c r="C22" s="38" t="s">
        <v>5</v>
      </c>
      <c r="D22" s="58">
        <v>6</v>
      </c>
      <c r="E22" s="61">
        <v>159.65</v>
      </c>
      <c r="F22" s="56"/>
      <c r="G22" s="39">
        <f t="shared" si="0"/>
      </c>
      <c r="H22" s="49"/>
      <c r="K22" s="7"/>
      <c r="L22" s="42"/>
    </row>
    <row r="23" spans="1:12" s="8" customFormat="1" ht="11.25">
      <c r="A23" s="37">
        <v>11</v>
      </c>
      <c r="B23" s="35" t="s">
        <v>48</v>
      </c>
      <c r="C23" s="38" t="s">
        <v>5</v>
      </c>
      <c r="D23" s="58">
        <v>2</v>
      </c>
      <c r="E23" s="61">
        <v>111.15</v>
      </c>
      <c r="F23" s="56"/>
      <c r="G23" s="39">
        <f t="shared" si="0"/>
      </c>
      <c r="H23" s="49"/>
      <c r="K23" s="7"/>
      <c r="L23" s="42"/>
    </row>
    <row r="24" spans="1:12" s="8" customFormat="1" ht="11.25">
      <c r="A24" s="37">
        <v>12</v>
      </c>
      <c r="B24" s="35" t="s">
        <v>49</v>
      </c>
      <c r="C24" s="38" t="s">
        <v>33</v>
      </c>
      <c r="D24" s="58">
        <v>3</v>
      </c>
      <c r="E24" s="61">
        <v>842.76</v>
      </c>
      <c r="F24" s="56"/>
      <c r="G24" s="39">
        <f t="shared" si="0"/>
      </c>
      <c r="H24" s="49"/>
      <c r="K24" s="7"/>
      <c r="L24" s="42"/>
    </row>
    <row r="25" spans="1:12" s="8" customFormat="1" ht="22.5">
      <c r="A25" s="37">
        <v>13</v>
      </c>
      <c r="B25" s="35" t="s">
        <v>50</v>
      </c>
      <c r="C25" s="38" t="s">
        <v>33</v>
      </c>
      <c r="D25" s="58">
        <v>2</v>
      </c>
      <c r="E25" s="61">
        <v>106.24</v>
      </c>
      <c r="F25" s="56"/>
      <c r="G25" s="39">
        <f t="shared" si="0"/>
      </c>
      <c r="H25" s="49"/>
      <c r="K25" s="7"/>
      <c r="L25" s="42"/>
    </row>
    <row r="26" spans="1:12" s="30" customFormat="1" ht="9">
      <c r="A26" s="41"/>
      <c r="E26" s="55"/>
      <c r="F26" s="71" t="s">
        <v>27</v>
      </c>
      <c r="G26" s="72"/>
      <c r="H26" s="50"/>
      <c r="L26" s="44"/>
    </row>
    <row r="27" spans="6:8" ht="14.25" customHeight="1">
      <c r="F27" s="73">
        <f>IF(SUM(G13:G25)=0,"",SUM(G13:G25))</f>
      </c>
      <c r="G27" s="74"/>
      <c r="H27" s="51"/>
    </row>
    <row r="28" spans="1:12" s="45" customFormat="1" ht="21" customHeight="1">
      <c r="A28" s="68" t="str">
        <f>" - "&amp;Dados!B23</f>
        <v> - O objeto do presente Edital será recebido em remessa única pela Secretaria com prazo não superior a 25 (vinte e cinco) dias úteis após recebimento da nota de empenho.</v>
      </c>
      <c r="B28" s="68"/>
      <c r="C28" s="68"/>
      <c r="D28" s="68"/>
      <c r="E28" s="68"/>
      <c r="F28" s="68"/>
      <c r="G28" s="68"/>
      <c r="H28" s="52"/>
      <c r="L28" s="46"/>
    </row>
    <row r="29" spans="1:12" s="45" customFormat="1" ht="21" customHeight="1">
      <c r="A29" s="68" t="str">
        <f>" - "&amp;Dados!B24</f>
        <v> - Os itens deverão ser entregues na sede do órgão, no endereço: na sede da SMAMA, no Parque de Exposições Catarina Schuenck, no horário de 07:00h às 11:00horas.</v>
      </c>
      <c r="B29" s="68"/>
      <c r="C29" s="68"/>
      <c r="D29" s="68"/>
      <c r="E29" s="68"/>
      <c r="F29" s="68"/>
      <c r="G29" s="68"/>
      <c r="H29" s="52"/>
      <c r="L29" s="46"/>
    </row>
    <row r="30" spans="1:12" s="45" customFormat="1" ht="21" customHeight="1">
      <c r="A30" s="68" t="str">
        <f>" - "&amp;Dados!B25</f>
        <v> - O pagamento do objeto de que trata o PREGÃO PRESENCIAL 001/2022, e consequente contrato serão efetuados pela Tesouraria da PREFEITURA MUNICIPAL DE SUMIDOURO no prazo de até 30 dias a contar da emissão do documento de cobrança;</v>
      </c>
      <c r="B30" s="68"/>
      <c r="C30" s="68"/>
      <c r="D30" s="68"/>
      <c r="E30" s="68"/>
      <c r="F30" s="68"/>
      <c r="G30" s="68"/>
      <c r="H30" s="52"/>
      <c r="L30" s="46"/>
    </row>
    <row r="31" spans="1:12" s="30" customFormat="1" ht="9">
      <c r="A31" s="68" t="str">
        <f>" - "&amp;Dados!B26</f>
        <v> - Proposta válida por 60 (sessenta) dias</v>
      </c>
      <c r="B31" s="68"/>
      <c r="C31" s="68"/>
      <c r="D31" s="68"/>
      <c r="E31" s="68"/>
      <c r="F31" s="68"/>
      <c r="G31" s="68"/>
      <c r="H31" s="50"/>
      <c r="L31" s="44"/>
    </row>
    <row r="32" ht="12.75">
      <c r="H32" s="53"/>
    </row>
    <row r="33" ht="12.75">
      <c r="H33" s="53"/>
    </row>
    <row r="34" ht="12.75">
      <c r="H34" s="53"/>
    </row>
    <row r="35" ht="12.75">
      <c r="H35" s="53"/>
    </row>
    <row r="36" ht="12.75">
      <c r="H36" s="53"/>
    </row>
    <row r="37" ht="12.75">
      <c r="H37" s="53"/>
    </row>
    <row r="38" spans="2:7" ht="12.75" customHeight="1">
      <c r="B38" s="1"/>
      <c r="D38" s="1"/>
      <c r="G38" s="1"/>
    </row>
    <row r="39" spans="2:7" ht="12.75">
      <c r="B39" s="1"/>
      <c r="D39" s="1"/>
      <c r="G39" s="1"/>
    </row>
    <row r="40" spans="2:7" ht="12.75">
      <c r="B40" s="1"/>
      <c r="D40" s="1"/>
      <c r="G40" s="1"/>
    </row>
    <row r="41" spans="2:7" ht="12.75">
      <c r="B41" s="1"/>
      <c r="D41" s="1"/>
      <c r="G41" s="1"/>
    </row>
    <row r="42" spans="2:7" ht="12.75">
      <c r="B42" s="1"/>
      <c r="D42" s="1"/>
      <c r="G42" s="1"/>
    </row>
  </sheetData>
  <sheetProtection/>
  <autoFilter ref="A11:G31"/>
  <mergeCells count="15">
    <mergeCell ref="C6:D6"/>
    <mergeCell ref="E6:F6"/>
    <mergeCell ref="A2:G2"/>
    <mergeCell ref="A3:G3"/>
    <mergeCell ref="A4:G4"/>
    <mergeCell ref="A5:G5"/>
    <mergeCell ref="A28:G28"/>
    <mergeCell ref="A29:G29"/>
    <mergeCell ref="A30:G30"/>
    <mergeCell ref="B8:G8"/>
    <mergeCell ref="A31:G31"/>
    <mergeCell ref="B9:G9"/>
    <mergeCell ref="F26:G26"/>
    <mergeCell ref="F27:G27"/>
    <mergeCell ref="D10:G10"/>
  </mergeCells>
  <conditionalFormatting sqref="F26">
    <cfRule type="expression" priority="1" dxfId="12" stopIfTrue="1">
      <formula>IF($J26="Empate",IF(H26=1,TRUE(),FALSE()),FALSE())</formula>
    </cfRule>
    <cfRule type="expression" priority="2" dxfId="13" stopIfTrue="1">
      <formula>IF(H26="&gt;",FALSE(),IF(H26&gt;0,TRUE(),FALSE()))</formula>
    </cfRule>
    <cfRule type="expression" priority="3" dxfId="0" stopIfTrue="1">
      <formula>IF(H26="&gt;",TRUE(),FALSE())</formula>
    </cfRule>
  </conditionalFormatting>
  <conditionalFormatting sqref="F27">
    <cfRule type="expression" priority="4" dxfId="9" stopIfTrue="1">
      <formula>IF($J26="OK",IF(H26=1,TRUE(),FALSE()),FALSE())</formula>
    </cfRule>
    <cfRule type="expression" priority="5" dxfId="14" stopIfTrue="1">
      <formula>IF($J26="Empate",IF(H26=1,TRUE(),FALSE()),FALSE())</formula>
    </cfRule>
    <cfRule type="expression" priority="6" dxfId="7" stopIfTrue="1">
      <formula>IF($J26="Empate",IF(H26=2,TRUE(),FALSE()),FALSE())</formula>
    </cfRule>
  </conditionalFormatting>
  <conditionalFormatting sqref="F13:F25">
    <cfRule type="cellIs" priority="11" dxfId="6" operator="equal" stopIfTrue="1">
      <formula>""</formula>
    </cfRule>
  </conditionalFormatting>
  <conditionalFormatting sqref="D13:D25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5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5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5.00390625" style="0" customWidth="1"/>
    <col min="2" max="2" width="51.8515625" style="0" customWidth="1"/>
    <col min="3" max="8" width="14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61</v>
      </c>
      <c r="E1" s="4"/>
      <c r="F1" s="4"/>
      <c r="G1" s="4"/>
    </row>
    <row r="2" spans="1:7" ht="12.75">
      <c r="A2" s="17" t="s">
        <v>10</v>
      </c>
      <c r="B2" s="5" t="s">
        <v>55</v>
      </c>
      <c r="E2" s="4"/>
      <c r="F2" s="4"/>
      <c r="G2" s="4"/>
    </row>
    <row r="3" spans="1:7" ht="12.75">
      <c r="A3" s="17" t="s">
        <v>11</v>
      </c>
      <c r="B3" s="5" t="s">
        <v>56</v>
      </c>
      <c r="C3" s="5"/>
      <c r="E3" s="65"/>
      <c r="F3" s="4"/>
      <c r="G3" s="4"/>
    </row>
    <row r="4" spans="1:7" ht="12.75">
      <c r="A4" s="17" t="s">
        <v>12</v>
      </c>
      <c r="B4" s="10" t="s">
        <v>65</v>
      </c>
      <c r="C4" s="5"/>
      <c r="E4" s="65"/>
      <c r="F4" s="4"/>
      <c r="G4" s="4"/>
    </row>
    <row r="5" spans="1:7" ht="12.75">
      <c r="A5" s="17" t="s">
        <v>13</v>
      </c>
      <c r="B5" s="10" t="s">
        <v>63</v>
      </c>
      <c r="C5" s="5"/>
      <c r="E5" s="65"/>
      <c r="F5" s="4"/>
      <c r="G5" s="4"/>
    </row>
    <row r="6" spans="1:7" ht="12.75">
      <c r="A6" s="17" t="s">
        <v>31</v>
      </c>
      <c r="B6" s="13" t="s">
        <v>64</v>
      </c>
      <c r="C6" s="5"/>
      <c r="E6" s="65"/>
      <c r="F6" s="4"/>
      <c r="G6" s="4"/>
    </row>
    <row r="7" spans="1:7" ht="12.75">
      <c r="A7" s="17" t="s">
        <v>14</v>
      </c>
      <c r="B7" s="5" t="s">
        <v>30</v>
      </c>
      <c r="C7" s="5"/>
      <c r="E7" s="65"/>
      <c r="F7" s="4"/>
      <c r="G7" s="4"/>
    </row>
    <row r="8" spans="1:7" ht="12.75">
      <c r="A8" s="26" t="s">
        <v>23</v>
      </c>
      <c r="B8" s="57">
        <v>12574.21</v>
      </c>
      <c r="C8" s="5"/>
      <c r="E8" s="65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67" t="s">
        <v>58</v>
      </c>
      <c r="E14" s="4"/>
      <c r="F14" s="4"/>
      <c r="G14" s="4"/>
    </row>
    <row r="15" spans="1:7" ht="12.75">
      <c r="A15" s="67" t="s">
        <v>59</v>
      </c>
      <c r="E15" s="4"/>
      <c r="F15" s="4"/>
      <c r="G15" s="4"/>
    </row>
    <row r="16" spans="1:7" ht="12.75">
      <c r="A16" s="67" t="s">
        <v>60</v>
      </c>
      <c r="B16" s="25"/>
      <c r="E16" s="25"/>
      <c r="F16" s="4"/>
      <c r="G16" s="4"/>
    </row>
    <row r="17" spans="1:13" s="24" customFormat="1" ht="12.75">
      <c r="A17" s="23" t="s">
        <v>21</v>
      </c>
      <c r="B17" s="25" t="s">
        <v>51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66" t="s">
        <v>57</v>
      </c>
      <c r="C18" s="59"/>
      <c r="D18" s="59"/>
      <c r="E18" s="59"/>
      <c r="F18" s="59"/>
      <c r="G18" s="59"/>
      <c r="H18" s="25"/>
      <c r="I18" s="25"/>
      <c r="J18" s="25"/>
      <c r="K18" s="25"/>
      <c r="L18" s="25"/>
      <c r="M18" s="25"/>
      <c r="IV18" s="25"/>
    </row>
    <row r="19" spans="2:7" ht="12.75">
      <c r="B19" s="25"/>
      <c r="E19" s="4"/>
      <c r="F19" s="25"/>
      <c r="G19" s="25"/>
    </row>
    <row r="20" spans="2:7" ht="12.75">
      <c r="B20" s="25"/>
      <c r="E20" s="63"/>
      <c r="F20" s="25"/>
      <c r="G20" s="25"/>
    </row>
    <row r="21" spans="5:7" ht="12.75">
      <c r="E21" s="63"/>
      <c r="F21" s="63"/>
      <c r="G21" s="63"/>
    </row>
    <row r="22" spans="5:7" ht="12.75">
      <c r="E22" s="63"/>
      <c r="F22" s="63"/>
      <c r="G22" s="63"/>
    </row>
    <row r="23" spans="1:7" ht="38.25">
      <c r="A23" s="21" t="s">
        <v>15</v>
      </c>
      <c r="B23" s="22" t="s">
        <v>52</v>
      </c>
      <c r="E23" s="4"/>
      <c r="F23" s="4"/>
      <c r="G23" s="63"/>
    </row>
    <row r="24" spans="1:7" ht="38.25">
      <c r="A24" s="21" t="s">
        <v>16</v>
      </c>
      <c r="B24" s="22" t="s">
        <v>53</v>
      </c>
      <c r="E24" s="4"/>
      <c r="F24" s="4"/>
      <c r="G24" s="63"/>
    </row>
    <row r="25" spans="1:7" ht="63.75">
      <c r="A25" s="21" t="s">
        <v>17</v>
      </c>
      <c r="B25" s="59" t="s">
        <v>62</v>
      </c>
      <c r="C25" s="9"/>
      <c r="E25" s="4"/>
      <c r="F25" s="4"/>
      <c r="G25" s="63"/>
    </row>
    <row r="26" spans="1:7" ht="25.5">
      <c r="A26" s="21" t="s">
        <v>18</v>
      </c>
      <c r="B26" s="22" t="s">
        <v>28</v>
      </c>
      <c r="E26" s="4"/>
      <c r="F26" s="4"/>
      <c r="G26" s="63"/>
    </row>
    <row r="27" spans="1:7" ht="12.75">
      <c r="A27" s="21" t="s">
        <v>32</v>
      </c>
      <c r="B27" s="64" t="s">
        <v>35</v>
      </c>
      <c r="G27" s="63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2021-03-18T17:25:22Z</cp:lastPrinted>
  <dcterms:created xsi:type="dcterms:W3CDTF">2006-04-18T17:38:46Z</dcterms:created>
  <dcterms:modified xsi:type="dcterms:W3CDTF">2022-01-03T14:11:47Z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