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Preços'!$A$11:$G$29</definedName>
    <definedName name="_xlfn.BAHTTEXT" hidden="1">#NAME?</definedName>
    <definedName name="_xlnm.Print_Titles" localSheetId="0">'Quadro de Preços'!$1:$12</definedName>
  </definedNames>
  <calcPr fullCalcOnLoad="1"/>
</workbook>
</file>

<file path=xl/comments1.xml><?xml version="1.0" encoding="utf-8"?>
<comments xmlns="http://schemas.openxmlformats.org/spreadsheetml/2006/main">
  <authors>
    <author>Licitacao</author>
  </authors>
  <commentList>
    <comment ref="H1" authorId="0">
      <text>
        <r>
          <rPr>
            <b/>
            <sz val="8"/>
            <rFont val="Tahoma"/>
            <family val="0"/>
          </rPr>
          <t>Instruções:</t>
        </r>
        <r>
          <rPr>
            <sz val="8"/>
            <rFont val="Tahoma"/>
            <family val="0"/>
          </rPr>
          <t xml:space="preserve">
Este comentário não será impresso.
Deverão ser preenchidos todos os campos em amarelo, colocando "NC" nos itens não cotados. Os valores totais serão preenchidos automaticamente.
</t>
        </r>
      </text>
    </comment>
    <comment ref="E12" authorId="0">
      <text>
        <r>
          <rPr>
            <b/>
            <sz val="8"/>
            <rFont val="Tahoma"/>
            <family val="0"/>
          </rPr>
          <t xml:space="preserve">Valor Unitário Máximo:
</t>
        </r>
        <r>
          <rPr>
            <sz val="8"/>
            <rFont val="Tahoma"/>
            <family val="2"/>
          </rPr>
          <t xml:space="preserve">Se o VALOR UNITÁRIO PROPOSTO informado for maior que o VALOR UNITÁRIO MÁXIMO, aparecerá a palavra "ACIMA" no VALOR TOTAL. Neste caso, informe um valor igual ou menor que o VALOR UNITÁRIO MÁXIMO ou informe NC (Item Não Cotado) no campo VALOR UNITÁRIO PROPOSTO.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<sst xmlns="http://schemas.openxmlformats.org/spreadsheetml/2006/main" count="72" uniqueCount="58">
  <si>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</si>
  <si>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</si>
  <si>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</si>
  <si>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</si>
  <si>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</si>
  <si>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</si>
  <si>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</si>
  <si>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</si>
  <si>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</si>
  <si>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</si>
  <si>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</si>
  <si>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</si>
  <si>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</si>
  <si>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</si>
  <si>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</si>
  <si>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</si>
  <si>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</si>
  <si>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</si>
  <si>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</si>
  <si>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</si>
  <si>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</si>
  <si>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</si>
  <si>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</si>
  <si>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</si>
  <si>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</si>
  <si>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</si>
  <si>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</si>
  <si>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</si>
  <si>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</si>
  <si>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</si>
  <si>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</si>
  <si>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</si>
  <si>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</si>
  <si>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Homologação: __/__/2019</t>
  </si>
  <si>
    <t>Previsão Publicação: __/__/2019</t>
  </si>
  <si>
    <t>Sec. Administração</t>
  </si>
  <si>
    <t>BEBEDOURO DE COLUNA PARA UTILIZAÇÃO DE GALÃO: GABINETE EM CHAPA PRÉ-PINTADA TRATADA, CONDENSAÇÃO COM BAIXO AQUECIMENTO PINGADEIRA REMOVÍVEL, CONTROLE AUTOMÁTICO DE TEMPERATURA DE ÁGUA ATRAVÉS DE TERMOSTATO REGULÁVEL, RESERVATÓRIO EM MATERIAL ATÓXICO, NÃO ENFERRUJA ALÇA DE TRANSPORTE PARA FACILITAR O MANUSEIO</t>
  </si>
  <si>
    <t>BALANÇA SEGMENTAR COM MONITOR DE GORDURA CORPORAL, CAPACIDADE 150 KG, MEDE ÁGUA CORPORAL, GORDURA CORPORAL, MASSA MUSCULAR, MASSA ÓSSEA E PESO CORPORAL, COM MEMÓRIA PARA NO MÍNIMO 4 PERFIS, FUNCIONAMENTO COM 4 PILHAS AA</t>
  </si>
  <si>
    <t>BEBEDOURO COLUNA COM GABINETE EM AÇO ELETROZINCADO BRANCO, TAMPA BASE, APARADOR DE COPOS, CONEXÕES HIDRÁULICAS INTERNAS ATÓXICAS, TORNEIRAS EM PLÁSTICO ABS, SENDO UMA PARA ÁGUA NATURAL E OUTRA PARA ÁGUA GELADA, TERMOSTATO FIXO EXTERNO PARA AJUSTE DE TEMPERATURA ENTRE 4 E 15ºC, COM SETE NÍVEIS DE TEMPERATURA. A X L X P (960 X 275 X 365MM), REFRIGERAÇÃO POR COMPRESSOR HERMÉTICO, POTÊNCIA: 154W, VOLTAGEM: 127 OU 220V, CONSUMO MÉDIO: 127V - 24,80 KWH/ MÊS, RESERVATÓRIO DE ÁGUA GELADA: 2,0 L/H; CAPACIDADE DE RESFRIAMENTO: 2,8 L/H (AMBIENTES A 25ºC), NA COR BRANCA</t>
  </si>
  <si>
    <t>BEBEDOURO, DE PRESSÃO EM AÇO INOX; CAPACIDADE DE REFRIGERAÇÃO DE NO MÁXIMO 5,2 LITROS POR HORA; DEPÓSITO DE ÁGUA GELADA DE (4L) EM AÇO INOX, COM ISOLAMENTO EM EPS, SERPENTINA EXTERNA QUE FACILITA A HIGIENIZAÇÃO E NÃO ALTERA AS PROPRIEDADES DA ÁGUA; TORNEIRA PARA COPO E JATO EM AÇO INOX GABINETE EM AÇO INOXIDÁVEL; GÁS R134A INOFENSIVO À CAMADA DE OZÔNIO; BAIXO CONSUMO DE ENERGIA DEVIDO AO SISTEMA DE REFRIGERAÇÃO BALANCEADO; SISTEMA INTERNO DE FILTRAÇÃO DUPLA AÇÃO; TERMOSTATO REGULÁVEL FIXADO NA PARTE TRASEIRA; MEDIDAS: LARGURA: 350 MM, ALTURA: 1080 MM E PROFUNDIDADE: 310 MM; TENSÃO 110VOLTS; EM CONFORMIDADE COM A NORMA DO INMETRO</t>
  </si>
  <si>
    <t>ESTADIÔMETRO ADULTO PORTÁTIL, COM RÉGUA DE MADEIRA DESMONTÁVEL, CAMPO DE USO DE 0,35 ATÉ 2,13 M; FERRAGENS CROMADAS EM ALUMÍNIO ANODIZADO; BASE DE SUSTENTAÇÃO METÁLICA DESTACÁVEL (COM PINTURA ELETROSTÁTICA); ESCALA BILATERAL EM MILÍMETROS (RESOLUÇÃO DE 1 MM); CURSOR COM INDICAÇÃO PARA A LEITURA LATERAL; BOLSA EXCLUSIVA PARA TRANSPORTE</t>
  </si>
  <si>
    <t>FOGÃO INDUSTRIAL 4 BOCAS ILHA COM FORNO</t>
  </si>
  <si>
    <t>FOGÃO INDUSTRIAL 4 BOCAS LINEAR COM FORNO</t>
  </si>
  <si>
    <t>FREEZER HORIZONTAL, 2 TAMPAS, COM DUPLA FUNÇÃO, ARMAZENAMENTO LÍQUIDO DE 519 LITROS, CLASSE A DE CONSUMO DE ENERGIA, VOLTAGEM DE 110V, NA COR BRANCA</t>
  </si>
  <si>
    <t>FREEZER VERTICAL BRANCO, 1 PORTA, CAPACIDADE DE 173 LITROS, CLASSE A DE CONSUMO DE ENERGIA, VOLTAGEM DE 110V, NA COR BRANCA</t>
  </si>
  <si>
    <t>LAVADORA DE ROUPAS DE 15 KG - CICLO EDREDON ESPECIAL - 127V</t>
  </si>
  <si>
    <t>REFRIGERADOR DUPLEX FROST FREE, COM SISTEMA DE DUAL FAN, COR BRANCA, DIMENSÕES APROXIMADAS (LXAXP) 710 X 1754 X 738, 409 LITROS APROXIMADAMENTE, CONGELADOR DE 89 LITROS APROXIMADAMENTE E REFRIGERADOR COM 320 LITROS APROXIMADAMENTE</t>
  </si>
  <si>
    <t>Nº 1401.0412600101.009.4490.52.00-04 – SMAD</t>
  </si>
  <si>
    <t>Nº 1701.1236100231.030.4490.52.00-00 – SMEC</t>
  </si>
  <si>
    <t>Sec. Educação</t>
  </si>
  <si>
    <t>O objeto do presente termo de referência será recebido em remessa única com prazo não superior a 25 (vinte e cinco) dias úteis após recebimento da nota de empenho.</t>
  </si>
  <si>
    <t>Os bens deverão ser entregues no Almoxarifado, Rua Dr. Carolino Ribeiro de Moura sn, centro. Sendo o frete, carga e descarga por conta do fornecedor até o local indicado.</t>
  </si>
  <si>
    <t>O pagamento do objeto de que trata o PREGÃO PRESENCIAL 015/2019, será efetuado pela Tesouraria da Prefeitura Municipal de Sumidouro no prazo de até 30 (trinta) dias a contar da emissão do documento de cobrança;</t>
  </si>
  <si>
    <t>Prazo do Contrato: Entrega Imediata.</t>
  </si>
  <si>
    <t>PREGÃO PRESENCIAL Nº 015/2019</t>
  </si>
  <si>
    <t>PROCESSO ADMINISTRATIVO N° 3111/2018 de 27/09/2018</t>
  </si>
  <si>
    <t>AQUISIÇÃO DE ELETRODOMÉSTICOS</t>
  </si>
  <si>
    <t>Abertura das Propostas: 11/02/2019, às 10:00hs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</si>
</sst>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#,#00"/>
    <numFmt numFmtId="183" formatCode="&quot;R$ &quot;#,##0.00"/>
    <numFmt numFmtId="184" formatCode="00"/>
    <numFmt numFmtId="185" formatCode="#,#00.00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[$-416]dddd\,\ d&quot; de &quot;mmmm&quot; de &quot;yyyy"/>
    <numFmt numFmtId="191" formatCode="[$-416]mmmm\-yy;@"/>
    <numFmt numFmtId="192" formatCode="mm/yyyy"/>
    <numFmt numFmtId="193" formatCode="_(* #,##0.0_);_(* \(#,##0.0\);_(* &quot;-&quot;??_);_(@_)"/>
    <numFmt numFmtId="194" formatCode="_(* #,##0_);_(* \(#,##0\);_(* &quot;-&quot;??_);_(@_)"/>
    <numFmt numFmtId="195" formatCode="_(&quot;R$ &quot;* #,##0.000_);_(&quot;R$ &quot;* \(#,##0.000\);_(&quot;R$ &quot;* &quot;-&quot;??_);_(@_)"/>
    <numFmt numFmtId="196" formatCode="_(&quot;R$ &quot;* #,##0.0000_);_(&quot;R$ &quot;* \(#,##0.0000\);_(&quot;R$ &quot;* &quot;-&quot;??_);_(@_)"/>
    <numFmt numFmtId="197" formatCode="_(* #,##0.0000_);_(* \(#,##0.0000\);_(* &quot;-&quot;????_);_(@_)"/>
    <numFmt numFmtId="198" formatCode="_(&quot;R$ &quot;* #,##0.0000_);_(&quot;R$ &quot;* \(#,##0.0000\)_._._.;_(&quot;R$ &quot;* &quot;-&quot;??_);_(@_)"/>
    <numFmt numFmtId="199" formatCode="_(&quot;R$ &quot;* #,##0.0000_);_(&quot;R$ &quot;* \(#,##0.0000\)\.;_(&quot;R$ &quot;* &quot;-&quot;??_);_(@_)"/>
    <numFmt numFmtId="200" formatCode="_(&quot;R$ &quot;* #,##0.0000&quot;...&quot;_);_(&quot;R$ &quot;* \(#,##0.0000\)\.;_(&quot;R$ &quot;* &quot;-&quot;??_);_(@_)"/>
    <numFmt numFmtId="201" formatCode="_(&quot;R$ &quot;* #,##0.00000&quot;...&quot;_);_(&quot;R$ &quot;* \(#,##0.00000\)\.;_(&quot;R$ &quot;* &quot;-&quot;??_);_(@_)"/>
    <numFmt numFmtId="202" formatCode="_(&quot;R$ &quot;* #,##0.000&quot;...&quot;_);_(&quot;R$ &quot;* \(#,##0.000\)\.;_(&quot;R$ &quot;* &quot;-&quot;??_);_(@_)"/>
    <numFmt numFmtId="203" formatCode="00,000,000,_/000,0\-00"/>
    <numFmt numFmtId="204" formatCode="00,000,000,&quot;/&quot;000,0&quot;-&quot;00"/>
    <numFmt numFmtId="205" formatCode="#,#00.0"/>
    <numFmt numFmtId="206" formatCode="#,#00.000"/>
    <numFmt numFmtId="207" formatCode="00&quot;.&quot;000&quot;.&quot;000&quot;/&quot;0000&quot;-&quot;00"/>
    <numFmt numFmtId="208" formatCode="#,##0.00#"/>
    <numFmt numFmtId="209" formatCode="#,##0.00##"/>
    <numFmt numFmtId="210" formatCode="0.00#"/>
    <numFmt numFmtId="211" formatCode="_(&quot;R$&quot;* #,##0.00_);_(&quot;R$&quot;* \(#,##0.00\);_(&quot;R$&quot;* \-??_);_(@_)"/>
    <numFmt numFmtId="212" formatCode="0.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9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0" fontId="5" fillId="0" borderId="0" xfId="0" applyNumberFormat="1" applyFont="1" applyBorder="1" applyAlignment="1" applyProtection="1">
      <alignment vertical="center"/>
      <protection hidden="1"/>
    </xf>
    <xf numFmtId="210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08" fontId="0" fillId="0" borderId="0" xfId="0" applyNumberFormat="1" applyFont="1" applyBorder="1" applyAlignment="1" applyProtection="1">
      <alignment horizontal="center" vertical="center" wrapText="1"/>
      <protection hidden="1"/>
    </xf>
    <xf numFmtId="208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08" fontId="4" fillId="0" borderId="0" xfId="0" applyNumberFormat="1" applyFont="1" applyBorder="1" applyAlignment="1" applyProtection="1">
      <alignment horizontal="center" vertical="center"/>
      <protection hidden="1"/>
    </xf>
    <xf numFmtId="210" fontId="4" fillId="0" borderId="0" xfId="0" applyNumberFormat="1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 wrapText="1"/>
    </xf>
    <xf numFmtId="0" fontId="10" fillId="16" borderId="11" xfId="0" applyFont="1" applyFill="1" applyBorder="1" applyAlignment="1" applyProtection="1">
      <alignment horizontal="center" vertical="center" wrapText="1"/>
      <protection hidden="1"/>
    </xf>
    <xf numFmtId="184" fontId="9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08" fontId="10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left"/>
      <protection hidden="1" locked="0"/>
    </xf>
    <xf numFmtId="184" fontId="12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49" fontId="15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horizontal="left" vertical="center" wrapText="1"/>
      <protection hidden="1"/>
    </xf>
    <xf numFmtId="49" fontId="16" fillId="0" borderId="0" xfId="0" applyNumberFormat="1" applyFont="1" applyBorder="1" applyAlignment="1" applyProtection="1">
      <alignment vertical="center" wrapText="1"/>
      <protection hidden="1"/>
    </xf>
    <xf numFmtId="208" fontId="10" fillId="16" borderId="11" xfId="0" applyNumberFormat="1" applyFont="1" applyFill="1" applyBorder="1" applyAlignment="1" applyProtection="1">
      <alignment horizontal="center" vertical="center" wrapText="1"/>
      <protection hidden="1"/>
    </xf>
    <xf numFmtId="208" fontId="12" fillId="0" borderId="0" xfId="0" applyNumberFormat="1" applyFont="1" applyBorder="1" applyAlignment="1" applyProtection="1">
      <alignment vertical="center" wrapText="1"/>
      <protection hidden="1"/>
    </xf>
    <xf numFmtId="208" fontId="10" fillId="0" borderId="11" xfId="0" applyNumberFormat="1" applyFont="1" applyBorder="1" applyAlignment="1">
      <alignment horizontal="center" vertical="center"/>
    </xf>
    <xf numFmtId="177" fontId="0" fillId="0" borderId="0" xfId="47" applyFont="1" applyFill="1" applyBorder="1" applyAlignment="1" applyProtection="1">
      <alignment horizontal="left"/>
      <protection/>
    </xf>
    <xf numFmtId="182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08" fontId="4" fillId="0" borderId="12" xfId="0" applyNumberFormat="1" applyFont="1" applyBorder="1" applyAlignment="1" applyProtection="1">
      <alignment horizontal="center" vertical="center"/>
      <protection hidden="1"/>
    </xf>
    <xf numFmtId="208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6" fillId="0" borderId="0" xfId="0" applyFont="1" applyAlignment="1">
      <alignment horizontal="justify"/>
    </xf>
    <xf numFmtId="0" fontId="11" fillId="0" borderId="0" xfId="0" applyFont="1" applyAlignment="1" applyProtection="1">
      <alignment horizontal="left" vertical="center" wrapText="1"/>
      <protection hidden="1"/>
    </xf>
    <xf numFmtId="0" fontId="10" fillId="0" borderId="13" xfId="0" applyFont="1" applyBorder="1" applyAlignment="1" applyProtection="1">
      <alignment horizontal="left"/>
      <protection hidden="1" locked="0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208" fontId="11" fillId="24" borderId="14" xfId="0" applyNumberFormat="1" applyFont="1" applyFill="1" applyBorder="1" applyAlignment="1" applyProtection="1">
      <alignment horizontal="left" vertical="center" wrapText="1"/>
      <protection hidden="1"/>
    </xf>
    <xf numFmtId="208" fontId="11" fillId="24" borderId="15" xfId="0" applyNumberFormat="1" applyFont="1" applyFill="1" applyBorder="1" applyAlignment="1" applyProtection="1">
      <alignment horizontal="left" vertical="center" wrapText="1"/>
      <protection hidden="1"/>
    </xf>
    <xf numFmtId="170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0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8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77" fontId="10" fillId="0" borderId="0" xfId="47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left"/>
      <protection hidden="1"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600075</xdr:rowOff>
    </xdr:to>
    <xdr:grpSp>
      <xdr:nvGrpSpPr>
        <xdr:cNvPr id="3" name="Group 60"/>
        <xdr:cNvGrpSpPr>
          <a:grpSpLocks/>
        </xdr:cNvGrpSpPr>
      </xdr:nvGrpSpPr>
      <xdr:grpSpPr>
        <a:xfrm>
          <a:off x="4867275" y="285750"/>
          <a:ext cx="1790700" cy="1381125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40"/>
  <sheetViews>
    <sheetView tabSelected="1" zoomScale="115" zoomScaleNormal="11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8" t="s">
        <v>19</v>
      </c>
      <c r="B2" s="68"/>
      <c r="C2" s="68"/>
      <c r="D2" s="68"/>
      <c r="E2" s="68"/>
      <c r="F2" s="68"/>
      <c r="G2" s="68"/>
    </row>
    <row r="3" spans="1:7" ht="12.75">
      <c r="A3" s="68" t="str">
        <f>UPPER(Dados!B1&amp;"  -  "&amp;Dados!B4)</f>
        <v>PREGÃO PRESENCIAL Nº 015/2019  -  ABERTURA DAS PROPOSTAS: 11/02/2019, ÀS 10:00HS</v>
      </c>
      <c r="B3" s="68"/>
      <c r="C3" s="68"/>
      <c r="D3" s="68"/>
      <c r="E3" s="68"/>
      <c r="F3" s="68"/>
      <c r="G3" s="68"/>
    </row>
    <row r="4" spans="1:7" ht="101.25">
      <c r="A4" s="69" t="str">
        <f>Dados!B3</f>
        <v>AQUISIÇÃO DE ELETRODOMÉSTICOS</v>
      </c>
      <c r="B4" s="69"/>
      <c r="C4" s="69"/>
      <c r="D4" s="69"/>
      <c r="E4" s="69"/>
      <c r="F4" s="69"/>
      <c r="G4" s="69"/>
    </row>
    <row r="5" spans="1:7" ht="12.75">
      <c r="A5" s="68" t="str">
        <f>Dados!B2</f>
        <v>PROCESSO ADMINISTRATIVO N° 3111/2018 de 27/09/2018</v>
      </c>
      <c r="B5" s="68"/>
      <c r="C5" s="68"/>
      <c r="D5" s="68"/>
      <c r="E5" s="68"/>
      <c r="F5" s="68"/>
      <c r="G5" s="68"/>
    </row>
    <row r="6" spans="1:7" ht="12.75">
      <c r="A6" s="63" t="str">
        <f>Dados!B7</f>
        <v>MENOR PREÇO POR ITEM</v>
      </c>
      <c r="B6" s="63"/>
      <c r="C6" s="75" t="s">
        <v>29</v>
      </c>
      <c r="D6" s="75"/>
      <c r="E6" s="76">
        <f>Dados!B8</f>
        <v>45522.97</v>
      </c>
      <c r="F6" s="76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77"/>
      <c r="C8" s="77"/>
      <c r="D8" s="77"/>
      <c r="E8" s="77"/>
      <c r="F8" s="77"/>
      <c r="G8" s="77"/>
      <c r="H8" s="50"/>
      <c r="L8" s="43"/>
    </row>
    <row r="9" spans="1:13" s="8" customFormat="1" ht="12" customHeight="1">
      <c r="A9" s="17" t="s">
        <v>1</v>
      </c>
      <c r="B9" s="67"/>
      <c r="C9" s="67"/>
      <c r="D9" s="67"/>
      <c r="E9" s="67"/>
      <c r="F9" s="67"/>
      <c r="G9" s="67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4"/>
      <c r="E10" s="74"/>
      <c r="F10" s="74"/>
      <c r="G10" s="74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78.75">
      <c r="A13" s="38">
        <v>1</v>
      </c>
      <c r="B13" s="36" t="s">
        <v>36</v>
      </c>
      <c r="C13" s="39" t="s">
        <v>5</v>
      </c>
      <c r="D13" s="59">
        <v>1</v>
      </c>
      <c r="E13" s="62">
        <v>795.9</v>
      </c>
      <c r="F13" s="57"/>
      <c r="G13" s="40">
        <f>IF(F13="","",IF(ISTEXT(F13),"NC",F13*D13))</f>
      </c>
      <c r="H13" s="50"/>
      <c r="K13" s="7"/>
      <c r="L13" s="43"/>
    </row>
    <row r="14" spans="1:12" s="8" customFormat="1" ht="56.25">
      <c r="A14" s="38">
        <v>2</v>
      </c>
      <c r="B14" s="36" t="s">
        <v>37</v>
      </c>
      <c r="C14" s="39" t="s">
        <v>5</v>
      </c>
      <c r="D14" s="59">
        <v>1</v>
      </c>
      <c r="E14" s="62">
        <v>632.87</v>
      </c>
      <c r="F14" s="57"/>
      <c r="G14" s="40">
        <f>IF(F14="","",IF(ISTEXT(F14),"NC",F14*D14))</f>
      </c>
      <c r="H14" s="50"/>
      <c r="K14" s="7"/>
      <c r="L14" s="43"/>
    </row>
    <row r="15" spans="1:12" s="8" customFormat="1" ht="123.75">
      <c r="A15" s="38">
        <v>3</v>
      </c>
      <c r="B15" s="36" t="s">
        <v>38</v>
      </c>
      <c r="C15" s="39" t="s">
        <v>5</v>
      </c>
      <c r="D15" s="59">
        <v>3</v>
      </c>
      <c r="E15" s="62">
        <v>879.63</v>
      </c>
      <c r="F15" s="57"/>
      <c r="G15" s="40">
        <f>IF(F15="","",IF(ISTEXT(F15),"NC",F15*D15))</f>
      </c>
      <c r="H15" s="50"/>
      <c r="K15" s="7"/>
      <c r="L15" s="43"/>
    </row>
    <row r="16" spans="1:12" s="8" customFormat="1" ht="135">
      <c r="A16" s="38">
        <v>4</v>
      </c>
      <c r="B16" s="36" t="s">
        <v>39</v>
      </c>
      <c r="C16" s="39" t="s">
        <v>5</v>
      </c>
      <c r="D16" s="59">
        <v>3</v>
      </c>
      <c r="E16" s="62">
        <v>1096</v>
      </c>
      <c r="F16" s="57"/>
      <c r="G16" s="40">
        <f aca="true" t="shared" si="0" ref="G16:G23">IF(F16="","",IF(ISTEXT(F16),"NC",F16*D16))</f>
      </c>
      <c r="H16" s="50"/>
      <c r="K16" s="7"/>
      <c r="L16" s="43"/>
    </row>
    <row r="17" spans="1:12" s="8" customFormat="1" ht="78.75">
      <c r="A17" s="38">
        <v>5</v>
      </c>
      <c r="B17" s="36" t="s">
        <v>40</v>
      </c>
      <c r="C17" s="39" t="s">
        <v>5</v>
      </c>
      <c r="D17" s="59">
        <v>1</v>
      </c>
      <c r="E17" s="62">
        <v>712.84</v>
      </c>
      <c r="F17" s="57"/>
      <c r="G17" s="40">
        <f t="shared" si="0"/>
      </c>
      <c r="H17" s="50"/>
      <c r="K17" s="7"/>
      <c r="L17" s="43"/>
    </row>
    <row r="18" spans="1:12" s="8" customFormat="1" ht="11.25">
      <c r="A18" s="38">
        <v>6</v>
      </c>
      <c r="B18" s="36" t="s">
        <v>41</v>
      </c>
      <c r="C18" s="39" t="s">
        <v>5</v>
      </c>
      <c r="D18" s="59">
        <v>5</v>
      </c>
      <c r="E18" s="62">
        <v>1646.33</v>
      </c>
      <c r="F18" s="57"/>
      <c r="G18" s="40">
        <f t="shared" si="0"/>
      </c>
      <c r="H18" s="50"/>
      <c r="K18" s="7"/>
      <c r="L18" s="43"/>
    </row>
    <row r="19" spans="1:12" s="8" customFormat="1" ht="11.25">
      <c r="A19" s="38">
        <v>7</v>
      </c>
      <c r="B19" s="36" t="s">
        <v>42</v>
      </c>
      <c r="C19" s="39" t="s">
        <v>5</v>
      </c>
      <c r="D19" s="59">
        <v>2</v>
      </c>
      <c r="E19" s="62">
        <v>1495.97</v>
      </c>
      <c r="F19" s="57"/>
      <c r="G19" s="40">
        <f t="shared" si="0"/>
      </c>
      <c r="H19" s="50"/>
      <c r="K19" s="7"/>
      <c r="L19" s="43"/>
    </row>
    <row r="20" spans="1:12" s="8" customFormat="1" ht="33.75">
      <c r="A20" s="38">
        <v>8</v>
      </c>
      <c r="B20" s="36" t="s">
        <v>43</v>
      </c>
      <c r="C20" s="39" t="s">
        <v>5</v>
      </c>
      <c r="D20" s="59">
        <v>2</v>
      </c>
      <c r="E20" s="62">
        <v>3182.97</v>
      </c>
      <c r="F20" s="57"/>
      <c r="G20" s="40">
        <f t="shared" si="0"/>
      </c>
      <c r="H20" s="50"/>
      <c r="K20" s="7"/>
      <c r="L20" s="43"/>
    </row>
    <row r="21" spans="1:12" s="8" customFormat="1" ht="33.75">
      <c r="A21" s="38">
        <v>9</v>
      </c>
      <c r="B21" s="36" t="s">
        <v>44</v>
      </c>
      <c r="C21" s="39" t="s">
        <v>5</v>
      </c>
      <c r="D21" s="59">
        <v>4</v>
      </c>
      <c r="E21" s="62">
        <v>2575.87</v>
      </c>
      <c r="F21" s="57"/>
      <c r="G21" s="40">
        <f t="shared" si="0"/>
      </c>
      <c r="H21" s="50"/>
      <c r="K21" s="7"/>
      <c r="L21" s="43"/>
    </row>
    <row r="22" spans="1:12" s="8" customFormat="1" ht="22.5">
      <c r="A22" s="38">
        <v>10</v>
      </c>
      <c r="B22" s="36" t="s">
        <v>45</v>
      </c>
      <c r="C22" s="39" t="s">
        <v>5</v>
      </c>
      <c r="D22" s="59">
        <v>1</v>
      </c>
      <c r="E22" s="62">
        <v>2701.6</v>
      </c>
      <c r="F22" s="57"/>
      <c r="G22" s="40">
        <f t="shared" si="0"/>
      </c>
      <c r="H22" s="50"/>
      <c r="K22" s="7"/>
      <c r="L22" s="43"/>
    </row>
    <row r="23" spans="1:12" s="8" customFormat="1" ht="56.25">
      <c r="A23" s="38">
        <v>11</v>
      </c>
      <c r="B23" s="36" t="s">
        <v>46</v>
      </c>
      <c r="C23" s="39" t="s">
        <v>5</v>
      </c>
      <c r="D23" s="59">
        <v>2</v>
      </c>
      <c r="E23" s="62">
        <v>3429.93</v>
      </c>
      <c r="F23" s="57"/>
      <c r="G23" s="40">
        <f t="shared" si="0"/>
      </c>
      <c r="H23" s="50"/>
      <c r="K23" s="7"/>
      <c r="L23" s="43"/>
    </row>
    <row r="24" spans="1:12" s="31" customFormat="1" ht="9">
      <c r="A24" s="42"/>
      <c r="E24" s="56"/>
      <c r="F24" s="70" t="s">
        <v>27</v>
      </c>
      <c r="G24" s="71"/>
      <c r="H24" s="51"/>
      <c r="L24" s="45"/>
    </row>
    <row r="25" spans="6:8" ht="14.25" customHeight="1">
      <c r="F25" s="72">
        <f>IF(SUM(G13:G23)=0,"",SUM(G13:G23))</f>
      </c>
      <c r="G25" s="73"/>
      <c r="H25" s="52"/>
    </row>
    <row r="26" spans="1:12" s="46" customFormat="1" ht="23.25" customHeight="1">
      <c r="A26" s="66" t="str">
        <f>" - "&amp;Dados!B21</f>
        <v> - O objeto do presente termo de referência será recebido em remessa única com prazo não superior a 25 (vinte e cinco) dias úteis após recebimento da nota de empenho.</v>
      </c>
      <c r="B26" s="66"/>
      <c r="C26" s="66"/>
      <c r="D26" s="66"/>
      <c r="E26" s="66"/>
      <c r="F26" s="66"/>
      <c r="G26" s="66"/>
      <c r="H26" s="53"/>
      <c r="L26" s="47"/>
    </row>
    <row r="27" spans="1:12" s="46" customFormat="1" ht="23.25" customHeight="1">
      <c r="A27" s="66" t="str">
        <f>" - "&amp;Dados!B22</f>
        <v> - Os bens deverão ser entregues no Almoxarifado, Rua Dr. Carolino Ribeiro de Moura sn, centro. Sendo o frete, carga e descarga por conta do fornecedor até o local indicado.</v>
      </c>
      <c r="B27" s="66"/>
      <c r="C27" s="66"/>
      <c r="D27" s="66"/>
      <c r="E27" s="66"/>
      <c r="F27" s="66"/>
      <c r="G27" s="66"/>
      <c r="H27" s="53"/>
      <c r="L27" s="47"/>
    </row>
    <row r="28" spans="1:12" s="46" customFormat="1" ht="23.25" customHeight="1">
      <c r="A28" s="66" t="str">
        <f>" - "&amp;Dados!B23</f>
        <v> - O pagamento do objeto de que trata o PREGÃO PRESENCIAL 015/2019, será efetuado pela Tesouraria da Prefeitura Municipal de Sumidouro no prazo de até 30 (trinta) dias a contar da emissão do documento de cobrança;</v>
      </c>
      <c r="B28" s="66"/>
      <c r="C28" s="66"/>
      <c r="D28" s="66"/>
      <c r="E28" s="66"/>
      <c r="F28" s="66"/>
      <c r="G28" s="66"/>
      <c r="H28" s="53"/>
      <c r="L28" s="47"/>
    </row>
    <row r="29" spans="1:12" s="31" customFormat="1" ht="9">
      <c r="A29" s="66" t="str">
        <f>" - "&amp;Dados!B24</f>
        <v> - Proposta válida por 60 (sessenta) dias</v>
      </c>
      <c r="B29" s="66"/>
      <c r="C29" s="66"/>
      <c r="D29" s="66"/>
      <c r="E29" s="66"/>
      <c r="F29" s="66"/>
      <c r="G29" s="66"/>
      <c r="H29" s="51"/>
      <c r="L29" s="45"/>
    </row>
    <row r="30" ht="12.75">
      <c r="H30" s="54"/>
    </row>
    <row r="31" ht="12.75">
      <c r="H31" s="54"/>
    </row>
    <row r="32" ht="12.75">
      <c r="H32" s="54"/>
    </row>
    <row r="33" ht="12.75">
      <c r="H33" s="54"/>
    </row>
    <row r="34" ht="12.75">
      <c r="H34" s="54"/>
    </row>
    <row r="35" ht="12.75">
      <c r="H35" s="54"/>
    </row>
    <row r="36" spans="2:7" ht="12.75" customHeight="1">
      <c r="B36" s="1"/>
      <c r="D36" s="1"/>
      <c r="G36" s="1"/>
    </row>
    <row r="37" spans="2:7" ht="12.75">
      <c r="B37" s="1"/>
      <c r="D37" s="1"/>
      <c r="G37" s="1"/>
    </row>
    <row r="38" spans="2:7" ht="12.75">
      <c r="B38" s="1"/>
      <c r="D38" s="1"/>
      <c r="G38" s="1"/>
    </row>
    <row r="39" spans="2:7" ht="12.75">
      <c r="B39" s="1"/>
      <c r="D39" s="1"/>
      <c r="G39" s="1"/>
    </row>
    <row r="40" spans="2:7" ht="12.75">
      <c r="B40" s="1"/>
      <c r="D40" s="1"/>
      <c r="G40" s="1"/>
    </row>
  </sheetData>
  <sheetProtection/>
  <autoFilter ref="A11:G29"/>
  <mergeCells count="15">
    <mergeCell ref="A2:G2"/>
    <mergeCell ref="A26:G26"/>
    <mergeCell ref="A27:G27"/>
    <mergeCell ref="A28:G28"/>
    <mergeCell ref="B8:G8"/>
    <mergeCell ref="A29:G29"/>
    <mergeCell ref="B9:G9"/>
    <mergeCell ref="A3:G3"/>
    <mergeCell ref="A4:G4"/>
    <mergeCell ref="A5:G5"/>
    <mergeCell ref="F24:G24"/>
    <mergeCell ref="F25:G25"/>
    <mergeCell ref="D10:G10"/>
    <mergeCell ref="C6:D6"/>
    <mergeCell ref="E6:F6"/>
  </mergeCells>
  <conditionalFormatting sqref="F24">
    <cfRule type="expression" priority="1" dxfId="12" stopIfTrue="1">
      <formula>IF($J24="Empate",IF(H24=1,TRUE(),FALSE()),FALSE())</formula>
    </cfRule>
    <cfRule type="expression" priority="2" dxfId="13" stopIfTrue="1">
      <formula>IF(H24="&gt;",FALSE(),IF(H24&gt;0,TRUE(),FALSE()))</formula>
    </cfRule>
    <cfRule type="expression" priority="3" dxfId="0" stopIfTrue="1">
      <formula>IF(H24="&gt;",TRUE(),FALSE())</formula>
    </cfRule>
  </conditionalFormatting>
  <conditionalFormatting sqref="F25">
    <cfRule type="expression" priority="4" dxfId="9" stopIfTrue="1">
      <formula>IF($J24="OK",IF(H24=1,TRUE(),FALSE()),FALSE())</formula>
    </cfRule>
    <cfRule type="expression" priority="5" dxfId="14" stopIfTrue="1">
      <formula>IF($J24="Empate",IF(H24=1,TRUE(),FALSE()),FALSE())</formula>
    </cfRule>
    <cfRule type="expression" priority="6" dxfId="7" stopIfTrue="1">
      <formula>IF($J24="Empate",IF(H24=2,TRUE(),FALSE()),FALSE())</formula>
    </cfRule>
  </conditionalFormatting>
  <conditionalFormatting sqref="F13:F23">
    <cfRule type="cellIs" priority="11" dxfId="6" operator="equal" stopIfTrue="1">
      <formula>""</formula>
    </cfRule>
  </conditionalFormatting>
  <conditionalFormatting sqref="D13:D23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23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23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horizontalDpi="600" verticalDpi="600" orientation="portrait" paperSize="9" scale="90" r:id="rId4"/>
  <headerFooter alignWithMargins="0">
    <oddHeader>&amp;R&amp;"Arial,Negrito"&amp;6Página &amp;P de &amp;N.</oddHeader>
    <oddFooter>&amp;C
____________________________________
Assinatura e Carimbo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8" width="19.00390625" style="0" customWidth="1"/>
    <col min="9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54</v>
      </c>
      <c r="E1" s="4"/>
      <c r="F1" s="4"/>
      <c r="G1" s="4"/>
    </row>
    <row r="2" spans="1:7" ht="12.75">
      <c r="A2" s="18" t="s">
        <v>10</v>
      </c>
      <c r="B2" t="s">
        <v>55</v>
      </c>
      <c r="E2" s="4"/>
      <c r="F2" s="4"/>
      <c r="G2" s="4"/>
    </row>
    <row r="3" spans="1:7" ht="12.75">
      <c r="A3" s="18" t="s">
        <v>11</v>
      </c>
      <c r="B3" s="5" t="s">
        <v>56</v>
      </c>
      <c r="C3" s="5"/>
      <c r="E3" s="4"/>
      <c r="F3" s="4"/>
      <c r="G3" s="4"/>
    </row>
    <row r="4" spans="1:7" ht="12.75">
      <c r="A4" s="18" t="s">
        <v>12</v>
      </c>
      <c r="B4" s="11" t="s">
        <v>57</v>
      </c>
      <c r="C4" s="5"/>
      <c r="E4" s="4"/>
      <c r="F4" s="4"/>
      <c r="G4" s="4"/>
    </row>
    <row r="5" spans="1:7" ht="12.75">
      <c r="A5" s="18" t="s">
        <v>13</v>
      </c>
      <c r="B5" s="11" t="s">
        <v>33</v>
      </c>
      <c r="C5" s="5"/>
      <c r="E5" s="4"/>
      <c r="F5" s="4"/>
      <c r="G5" s="4"/>
    </row>
    <row r="6" spans="1:7" ht="12.75">
      <c r="A6" s="18" t="s">
        <v>31</v>
      </c>
      <c r="B6" s="14" t="s">
        <v>34</v>
      </c>
      <c r="C6" s="5"/>
      <c r="E6" s="4"/>
      <c r="F6" s="4"/>
      <c r="G6" s="4"/>
    </row>
    <row r="7" spans="1:7" ht="12.75">
      <c r="A7" s="18" t="s">
        <v>14</v>
      </c>
      <c r="B7" s="5" t="s">
        <v>30</v>
      </c>
      <c r="C7" s="5"/>
      <c r="E7" s="4"/>
      <c r="F7" s="4"/>
      <c r="G7" s="4"/>
    </row>
    <row r="8" spans="1:7" ht="12.75">
      <c r="A8" s="27" t="s">
        <v>23</v>
      </c>
      <c r="B8" s="58">
        <v>45522.97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21</v>
      </c>
      <c r="B15" s="26" t="s">
        <v>35</v>
      </c>
      <c r="C15" s="26" t="s">
        <v>49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51">
      <c r="A16" s="24" t="s">
        <v>22</v>
      </c>
      <c r="B16" s="26" t="s">
        <v>47</v>
      </c>
      <c r="C16" s="26" t="s">
        <v>48</v>
      </c>
      <c r="D16" s="26"/>
      <c r="E16" s="60"/>
      <c r="F16" s="60"/>
      <c r="G16" s="60"/>
      <c r="H16" s="60"/>
      <c r="I16" s="26"/>
      <c r="J16" s="26"/>
      <c r="K16" s="26"/>
      <c r="L16" s="26"/>
      <c r="M16" s="26"/>
      <c r="IV16" s="26"/>
    </row>
    <row r="17" spans="2:7" ht="12.75">
      <c r="B17" s="26"/>
      <c r="E17" s="4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4"/>
    </row>
    <row r="20" spans="5:7" ht="12.75">
      <c r="E20" s="65"/>
      <c r="F20" s="65"/>
      <c r="G20" s="4"/>
    </row>
    <row r="21" spans="1:7" ht="38.25">
      <c r="A21" s="22" t="s">
        <v>15</v>
      </c>
      <c r="B21" s="23" t="s">
        <v>50</v>
      </c>
      <c r="E21" s="4"/>
      <c r="F21" s="4"/>
      <c r="G21" s="4"/>
    </row>
    <row r="22" spans="1:7" ht="38.25">
      <c r="A22" s="22" t="s">
        <v>16</v>
      </c>
      <c r="B22" s="23" t="s">
        <v>51</v>
      </c>
      <c r="E22" s="4"/>
      <c r="F22" s="4"/>
      <c r="G22" s="4"/>
    </row>
    <row r="23" spans="1:7" ht="63.75">
      <c r="A23" s="22" t="s">
        <v>17</v>
      </c>
      <c r="B23" s="23" t="s">
        <v>52</v>
      </c>
      <c r="C23" s="10"/>
      <c r="E23" s="4"/>
      <c r="F23" s="4"/>
      <c r="G23" s="4"/>
    </row>
    <row r="24" spans="1:7" ht="25.5">
      <c r="A24" s="22" t="s">
        <v>18</v>
      </c>
      <c r="B24" s="23" t="s">
        <v>28</v>
      </c>
      <c r="E24" s="4"/>
      <c r="F24" s="4"/>
      <c r="G24" s="4"/>
    </row>
    <row r="25" spans="1:2" ht="12.75">
      <c r="A25" s="22" t="s">
        <v>32</v>
      </c>
      <c r="B25" s="64" t="s">
        <v>53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2019-01-23T17:01:33Z</cp:lastPrinted>
  <dcterms:created xsi:type="dcterms:W3CDTF">2006-04-18T17:38:46Z</dcterms:created>
  <dcterms:modified xsi:type="dcterms:W3CDTF">2019-01-29T11:44:10Z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