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Preços'!$A$11:$G$20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<sst xmlns="http://schemas.openxmlformats.org/spreadsheetml/2006/main" count="90" uniqueCount="68">
  <si>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</si>
  <si>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</si>
  <si>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</si>
  <si>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</si>
  <si>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</si>
  <si>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</si>
  <si>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</si>
  <si>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</si>
  <si>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</si>
  <si>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</si>
  <si>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</si>
  <si>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</si>
  <si>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</si>
  <si>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</si>
  <si>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</si>
  <si>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</si>
  <si>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</si>
  <si>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</si>
  <si>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</si>
  <si>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</si>
  <si>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</si>
  <si>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</si>
  <si>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</si>
  <si>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</si>
  <si>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</si>
  <si>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</si>
  <si>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</si>
  <si>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</si>
  <si>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</si>
  <si>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</si>
  <si>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</si>
  <si>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</si>
  <si>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</si>
  <si>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Homologação: __/__/2019</t>
  </si>
  <si>
    <t>Previsão Publicação: __/__/2019</t>
  </si>
  <si>
    <t xml:space="preserve">CONTRATAÇÃO DE AMBULÂNCIA UTI COMPLETA, INCLUINDO MOTORISTA E ENFERMEIRO </t>
  </si>
  <si>
    <t>KM</t>
  </si>
  <si>
    <t>CONTRATAÇÃO DE AMBULÂNCIA BÁSICA COM OXIGÊNIO, INCLUINDO MOTORISTA E TÉCNICO DE ENFERMAGEM</t>
  </si>
  <si>
    <t>Sec. Saúde</t>
  </si>
  <si>
    <t>PREGÃO PRESENCIAL Nº 019/2019</t>
  </si>
  <si>
    <t>PROCESSO ADMINISTRATIVO N° 3499/2018 de 08/11/2018</t>
  </si>
  <si>
    <t>EVENTUAL CONTRATAÇÃO DE UTI MÓVEL - SRP</t>
  </si>
  <si>
    <t>O item 01 será utilizado em situações de transferência inter-hospitalar de pacientes graves e o item 02 em transferências de pacientes clinicamente estáveis para realização de exames e consultas.</t>
  </si>
  <si>
    <t>A contratação será por sistema de registro de preços pelo período de 01 ano, sendo o(s) vencedor(es) o(s) que apresentar(em) o menor preço por quilometragem, passando a contar a partir do hospital municipal Dr. João Pereira Martins.</t>
  </si>
  <si>
    <t>O pagamento do objeto de que trata o PREGÃO PRESENCIAL 019/2019, e consequente contrato serão efetuados pela Tesouraria da Secretaria Municipal de Saúde de Sumidouro;</t>
  </si>
  <si>
    <t>Prazo do Ata: A contar da sua assinatura para um período de 12 meses.</t>
  </si>
  <si>
    <t>Abertura das Propostas: 19/02/2019, às 10:00hs</t>
  </si>
  <si>
    <t>Planilha para Composição de Preços, para informar o custo unitário, nos termos do art. 40, §2º, inciso II, c/c art. 7º, §2º inciso II da Lei 8.666/93</t>
  </si>
  <si>
    <t>A</t>
  </si>
  <si>
    <t>ITEM 01 - AMBULÂNCIA UTI COMPLETA</t>
  </si>
  <si>
    <t>VALOR UNITÁRIO</t>
  </si>
  <si>
    <t>A1</t>
  </si>
  <si>
    <t xml:space="preserve">DESPESAS COM COMBUSTÍVEL </t>
  </si>
  <si>
    <t>A2</t>
  </si>
  <si>
    <t>DESPESAS COM MANUTENÇÃO DO VEICULO (PNEUS, LUBRIFICANTES, PEÇAS REPOSIÇÃO, RECAPAGENS, ETC)</t>
  </si>
  <si>
    <t>A3</t>
  </si>
  <si>
    <t xml:space="preserve">DESPESAS COM FUNCIONÁRIOS  (COM ENCARGOS)                                                               </t>
  </si>
  <si>
    <t>A4</t>
  </si>
  <si>
    <t>DESPESAS OPERACIONAIS (CUSTOS ADMINISTRATIVOS)</t>
  </si>
  <si>
    <t>A5</t>
  </si>
  <si>
    <t>OUTROS: ESPECIFICAR:</t>
  </si>
  <si>
    <t>B</t>
  </si>
  <si>
    <t>VALOR DOS IMPOSTOS E CONTRIBUIÇÕES</t>
  </si>
  <si>
    <t>C</t>
  </si>
  <si>
    <t xml:space="preserve">LUCRO </t>
  </si>
  <si>
    <t>D</t>
  </si>
  <si>
    <t>VALOR TOTAL EM R$ ( D = A + B + C )</t>
  </si>
  <si>
    <t>ITEM 02 - AMBULÂNCIA BÁSICA COM OXIGÊNIO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</si>
</sst>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00"/>
    <numFmt numFmtId="183" formatCode="&quot;R$ &quot;#,##0.00"/>
    <numFmt numFmtId="184" formatCode="00"/>
    <numFmt numFmtId="185" formatCode="#,#00.00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[$-416]dddd\,\ d&quot; de &quot;mmmm&quot; de &quot;yyyy"/>
    <numFmt numFmtId="191" formatCode="[$-416]mmmm\-yy;@"/>
    <numFmt numFmtId="192" formatCode="mm/yyyy"/>
    <numFmt numFmtId="193" formatCode="_(* #,##0.0_);_(* \(#,##0.0\);_(* &quot;-&quot;??_);_(@_)"/>
    <numFmt numFmtId="194" formatCode="_(* #,##0_);_(* \(#,##0\);_(* &quot;-&quot;??_);_(@_)"/>
    <numFmt numFmtId="195" formatCode="_(&quot;R$ &quot;* #,##0.000_);_(&quot;R$ &quot;* \(#,##0.000\);_(&quot;R$ &quot;* &quot;-&quot;??_);_(@_)"/>
    <numFmt numFmtId="196" formatCode="_(&quot;R$ &quot;* #,##0.0000_);_(&quot;R$ &quot;* \(#,##0.0000\);_(&quot;R$ &quot;* &quot;-&quot;??_);_(@_)"/>
    <numFmt numFmtId="197" formatCode="_(* #,##0.0000_);_(* \(#,##0.0000\);_(* &quot;-&quot;????_);_(@_)"/>
    <numFmt numFmtId="198" formatCode="_(&quot;R$ &quot;* #,##0.0000_);_(&quot;R$ &quot;* \(#,##0.0000\)_._._.;_(&quot;R$ &quot;* &quot;-&quot;??_);_(@_)"/>
    <numFmt numFmtId="199" formatCode="_(&quot;R$ &quot;* #,##0.0000_);_(&quot;R$ &quot;* \(#,##0.0000\)\.;_(&quot;R$ &quot;* &quot;-&quot;??_);_(@_)"/>
    <numFmt numFmtId="200" formatCode="_(&quot;R$ &quot;* #,##0.0000&quot;...&quot;_);_(&quot;R$ &quot;* \(#,##0.0000\)\.;_(&quot;R$ &quot;* &quot;-&quot;??_);_(@_)"/>
    <numFmt numFmtId="201" formatCode="_(&quot;R$ &quot;* #,##0.00000&quot;...&quot;_);_(&quot;R$ &quot;* \(#,##0.00000\)\.;_(&quot;R$ &quot;* &quot;-&quot;??_);_(@_)"/>
    <numFmt numFmtId="202" formatCode="_(&quot;R$ &quot;* #,##0.000&quot;...&quot;_);_(&quot;R$ &quot;* \(#,##0.000\)\.;_(&quot;R$ &quot;* &quot;-&quot;??_);_(@_)"/>
    <numFmt numFmtId="203" formatCode="00,000,000,_/000,0\-00"/>
    <numFmt numFmtId="204" formatCode="00,000,000,&quot;/&quot;000,0&quot;-&quot;00"/>
    <numFmt numFmtId="205" formatCode="#,#00.0"/>
    <numFmt numFmtId="206" formatCode="#,#00.000"/>
    <numFmt numFmtId="207" formatCode="00&quot;.&quot;000&quot;.&quot;000&quot;/&quot;0000&quot;-&quot;00"/>
    <numFmt numFmtId="208" formatCode="#,##0.00#"/>
    <numFmt numFmtId="209" formatCode="#,##0.00##"/>
    <numFmt numFmtId="210" formatCode="0.00#"/>
    <numFmt numFmtId="211" formatCode="_(&quot;R$&quot;* #,##0.00_);_(&quot;R$&quot;* \(#,##0.00\);_(&quot;R$&quot;* \-??_);_(@_)"/>
    <numFmt numFmtId="212" formatCode="0.0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  <font>
      <b/>
      <sz val="9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0" fontId="5" fillId="0" borderId="0" xfId="0" applyNumberFormat="1" applyFont="1" applyBorder="1" applyAlignment="1" applyProtection="1">
      <alignment vertical="center"/>
      <protection hidden="1"/>
    </xf>
    <xf numFmtId="210" fontId="0" fillId="0" borderId="0" xfId="54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08" fontId="0" fillId="0" borderId="0" xfId="0" applyNumberFormat="1" applyFont="1" applyBorder="1" applyAlignment="1" applyProtection="1">
      <alignment horizontal="center" vertical="center" wrapText="1"/>
      <protection hidden="1"/>
    </xf>
    <xf numFmtId="208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08" fontId="4" fillId="0" borderId="0" xfId="0" applyNumberFormat="1" applyFont="1" applyBorder="1" applyAlignment="1" applyProtection="1">
      <alignment horizontal="center" vertical="center"/>
      <protection hidden="1"/>
    </xf>
    <xf numFmtId="210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84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08" fontId="8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84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4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08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08" fontId="10" fillId="0" borderId="0" xfId="0" applyNumberFormat="1" applyFont="1" applyBorder="1" applyAlignment="1" applyProtection="1">
      <alignment vertical="center" wrapText="1"/>
      <protection hidden="1"/>
    </xf>
    <xf numFmtId="208" fontId="8" fillId="0" borderId="11" xfId="0" applyNumberFormat="1" applyFont="1" applyBorder="1" applyAlignment="1">
      <alignment horizontal="center" vertical="center"/>
    </xf>
    <xf numFmtId="177" fontId="0" fillId="0" borderId="0" xfId="47" applyFont="1" applyFill="1" applyBorder="1" applyAlignment="1" applyProtection="1">
      <alignment horizontal="left"/>
      <protection/>
    </xf>
    <xf numFmtId="182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08" fontId="4" fillId="0" borderId="12" xfId="0" applyNumberFormat="1" applyFont="1" applyBorder="1" applyAlignment="1" applyProtection="1">
      <alignment horizontal="center" vertical="center"/>
      <protection hidden="1"/>
    </xf>
    <xf numFmtId="20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5" fillId="0" borderId="0" xfId="0" applyFont="1" applyAlignment="1">
      <alignment horizontal="justify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3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208" fontId="9" fillId="24" borderId="14" xfId="0" applyNumberFormat="1" applyFont="1" applyFill="1" applyBorder="1" applyAlignment="1" applyProtection="1">
      <alignment horizontal="left" vertical="center" wrapText="1"/>
      <protection hidden="1"/>
    </xf>
    <xf numFmtId="208" fontId="9" fillId="24" borderId="15" xfId="0" applyNumberFormat="1" applyFont="1" applyFill="1" applyBorder="1" applyAlignment="1" applyProtection="1">
      <alignment horizontal="left" vertical="center" wrapText="1"/>
      <protection hidden="1"/>
    </xf>
    <xf numFmtId="170" fontId="3" fillId="24" borderId="16" xfId="54" applyNumberFormat="1" applyFont="1" applyFill="1" applyBorder="1" applyAlignment="1" applyProtection="1">
      <alignment horizontal="left" vertical="center" wrapText="1"/>
      <protection hidden="1"/>
    </xf>
    <xf numFmtId="170" fontId="3" fillId="24" borderId="17" xfId="54" applyNumberFormat="1" applyFont="1" applyFill="1" applyBorder="1" applyAlignment="1" applyProtection="1">
      <alignment horizontal="left" vertical="center" wrapText="1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77" fontId="8" fillId="0" borderId="0" xfId="47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3" fillId="0" borderId="0" xfId="0" applyFont="1" applyBorder="1" applyAlignment="1" applyProtection="1">
      <alignment horizontal="center" vertical="center" wrapText="1"/>
      <protection hidden="1"/>
    </xf>
    <xf numFmtId="184" fontId="39" fillId="0" borderId="10" xfId="50" applyNumberFormat="1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71" fontId="39" fillId="22" borderId="10" xfId="54" applyFont="1" applyFill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right" vertical="center" wrapText="1"/>
    </xf>
    <xf numFmtId="18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952500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466725</xdr:rowOff>
    </xdr:to>
    <xdr:grpSp>
      <xdr:nvGrpSpPr>
        <xdr:cNvPr id="3" name="Group 60"/>
        <xdr:cNvGrpSpPr>
          <a:grpSpLocks/>
        </xdr:cNvGrpSpPr>
      </xdr:nvGrpSpPr>
      <xdr:grpSpPr>
        <a:xfrm>
          <a:off x="5276850" y="285750"/>
          <a:ext cx="1790700" cy="1247775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42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7.28125" style="1" customWidth="1"/>
    <col min="2" max="2" width="49.8515625" style="2" customWidth="1"/>
    <col min="3" max="3" width="11.710937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8" t="s">
        <v>19</v>
      </c>
      <c r="B2" s="68"/>
      <c r="C2" s="68"/>
      <c r="D2" s="68"/>
      <c r="E2" s="68"/>
      <c r="F2" s="68"/>
      <c r="G2" s="68"/>
    </row>
    <row r="3" spans="1:7" ht="12.75">
      <c r="A3" s="68" t="str">
        <f>UPPER(Dados!B1&amp;"  -  "&amp;Dados!B4)</f>
        <v>PREGÃO PRESENCIAL Nº 019/2019  -  ABERTURA DAS PROPOSTAS: 19/02/2019, ÀS 10:00HS</v>
      </c>
      <c r="B3" s="68"/>
      <c r="C3" s="68"/>
      <c r="D3" s="68"/>
      <c r="E3" s="68"/>
      <c r="F3" s="68"/>
      <c r="G3" s="68"/>
    </row>
    <row r="4" spans="1:7" ht="78.75">
      <c r="A4" s="69" t="str">
        <f>Dados!B3</f>
        <v>EVENTUAL CONTRATAÇÃO DE UTI MÓVEL - SRP</v>
      </c>
      <c r="B4" s="69"/>
      <c r="C4" s="69"/>
      <c r="D4" s="69"/>
      <c r="E4" s="69"/>
      <c r="F4" s="69"/>
      <c r="G4" s="69"/>
    </row>
    <row r="5" spans="1:7" ht="12.75">
      <c r="A5" s="68" t="str">
        <f>Dados!B2</f>
        <v>PROCESSO ADMINISTRATIVO N° 3499/2018 de 08/11/2018</v>
      </c>
      <c r="B5" s="68"/>
      <c r="C5" s="68"/>
      <c r="D5" s="68"/>
      <c r="E5" s="68"/>
      <c r="F5" s="68"/>
      <c r="G5" s="68"/>
    </row>
    <row r="6" spans="1:7" ht="12.75">
      <c r="A6" s="63" t="str">
        <f>Dados!B7</f>
        <v>MENOR PREÇO POR ITEM</v>
      </c>
      <c r="B6" s="63"/>
      <c r="C6" s="75" t="s">
        <v>29</v>
      </c>
      <c r="D6" s="75"/>
      <c r="E6" s="76">
        <f>Dados!B8</f>
        <v>432600</v>
      </c>
      <c r="F6" s="76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77"/>
      <c r="C8" s="77"/>
      <c r="D8" s="77"/>
      <c r="E8" s="77"/>
      <c r="F8" s="77"/>
      <c r="G8" s="77"/>
      <c r="H8" s="50"/>
      <c r="L8" s="43"/>
    </row>
    <row r="9" spans="1:13" s="8" customFormat="1" ht="12" customHeight="1">
      <c r="A9" s="17" t="s">
        <v>1</v>
      </c>
      <c r="B9" s="67"/>
      <c r="C9" s="67"/>
      <c r="D9" s="67"/>
      <c r="E9" s="67"/>
      <c r="F9" s="67"/>
      <c r="G9" s="67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4"/>
      <c r="E10" s="74"/>
      <c r="F10" s="74"/>
      <c r="G10" s="74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22.5">
      <c r="A13" s="38">
        <v>1</v>
      </c>
      <c r="B13" s="36" t="s">
        <v>35</v>
      </c>
      <c r="C13" s="39" t="s">
        <v>36</v>
      </c>
      <c r="D13" s="59">
        <v>20000</v>
      </c>
      <c r="E13" s="62">
        <v>13.2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22.5">
      <c r="A14" s="38">
        <v>2</v>
      </c>
      <c r="B14" s="36" t="s">
        <v>37</v>
      </c>
      <c r="C14" s="39" t="s">
        <v>36</v>
      </c>
      <c r="D14" s="59">
        <v>20000</v>
      </c>
      <c r="E14" s="62">
        <v>8.43</v>
      </c>
      <c r="F14" s="57"/>
      <c r="G14" s="40">
        <f>IF(F14="","",IF(ISTEXT(F14),"NC",F14*D14))</f>
      </c>
      <c r="H14" s="50"/>
      <c r="K14" s="7"/>
      <c r="L14" s="43"/>
    </row>
    <row r="15" spans="1:12" s="31" customFormat="1" ht="9">
      <c r="A15" s="42"/>
      <c r="E15" s="56"/>
      <c r="F15" s="70" t="s">
        <v>27</v>
      </c>
      <c r="G15" s="71"/>
      <c r="H15" s="51"/>
      <c r="L15" s="45"/>
    </row>
    <row r="16" spans="6:8" ht="14.25" customHeight="1">
      <c r="F16" s="72">
        <f>IF(SUM(G13:G14)=0,"",SUM(G13:G14))</f>
      </c>
      <c r="G16" s="73"/>
      <c r="H16" s="52"/>
    </row>
    <row r="17" spans="1:12" s="46" customFormat="1" ht="19.5" customHeight="1">
      <c r="A17" s="66" t="str">
        <f>" - "&amp;Dados!B21</f>
        <v> - O item 01 será utilizado em situações de transferência inter-hospitalar de pacientes graves e o item 02 em transferências de pacientes clinicamente estáveis para realização de exames e consultas.</v>
      </c>
      <c r="B17" s="66"/>
      <c r="C17" s="66"/>
      <c r="D17" s="66"/>
      <c r="E17" s="66"/>
      <c r="F17" s="66"/>
      <c r="G17" s="66"/>
      <c r="H17" s="53"/>
      <c r="L17" s="47"/>
    </row>
    <row r="18" spans="1:12" s="46" customFormat="1" ht="22.5" customHeight="1">
      <c r="A18" s="66" t="str">
        <f>" - "&amp;Dados!B22</f>
        <v> - A contratação será por sistema de registro de preços pelo período de 01 ano, sendo o(s) vencedor(es) o(s) que apresentar(em) o menor preço por quilometragem, passando a contar a partir do hospital municipal Dr. João Pereira Martins.</v>
      </c>
      <c r="B18" s="66"/>
      <c r="C18" s="66"/>
      <c r="D18" s="66"/>
      <c r="E18" s="66"/>
      <c r="F18" s="66"/>
      <c r="G18" s="66"/>
      <c r="H18" s="53"/>
      <c r="L18" s="47"/>
    </row>
    <row r="19" spans="1:12" s="46" customFormat="1" ht="22.5" customHeight="1">
      <c r="A19" s="66" t="str">
        <f>" - "&amp;Dados!B23</f>
        <v> - O pagamento do objeto de que trata o PREGÃO PRESENCIAL 019/2019, e consequente contrato serão efetuados pela Tesouraria da Secretaria Municipal de Saúde de Sumidouro;</v>
      </c>
      <c r="B19" s="66"/>
      <c r="C19" s="66"/>
      <c r="D19" s="66"/>
      <c r="E19" s="66"/>
      <c r="F19" s="66"/>
      <c r="G19" s="66"/>
      <c r="H19" s="53"/>
      <c r="L19" s="47"/>
    </row>
    <row r="20" spans="1:12" s="31" customFormat="1" ht="9">
      <c r="A20" s="66" t="str">
        <f>" - "&amp;Dados!B24</f>
        <v> - Proposta válida por 60 (sessenta) dias</v>
      </c>
      <c r="B20" s="66"/>
      <c r="C20" s="66"/>
      <c r="D20" s="66"/>
      <c r="E20" s="66"/>
      <c r="F20" s="66"/>
      <c r="G20" s="66"/>
      <c r="H20" s="51"/>
      <c r="L20" s="45"/>
    </row>
    <row r="21" ht="12.75">
      <c r="H21" s="54"/>
    </row>
    <row r="22" spans="1:8" ht="30.75" customHeight="1">
      <c r="A22" s="78" t="s">
        <v>47</v>
      </c>
      <c r="B22" s="78"/>
      <c r="C22" s="78"/>
      <c r="D22" s="78"/>
      <c r="E22" s="78"/>
      <c r="F22" s="78"/>
      <c r="H22" s="54"/>
    </row>
    <row r="23" ht="12.75">
      <c r="H23" s="54"/>
    </row>
    <row r="24" spans="1:8" ht="24">
      <c r="A24" s="79" t="s">
        <v>48</v>
      </c>
      <c r="B24" s="80" t="s">
        <v>49</v>
      </c>
      <c r="C24" s="80" t="s">
        <v>50</v>
      </c>
      <c r="H24" s="54"/>
    </row>
    <row r="25" spans="1:8" ht="12.75">
      <c r="A25" s="81" t="s">
        <v>51</v>
      </c>
      <c r="B25" s="82" t="s">
        <v>52</v>
      </c>
      <c r="C25" s="83"/>
      <c r="H25" s="54"/>
    </row>
    <row r="26" spans="1:8" ht="36">
      <c r="A26" s="81" t="s">
        <v>53</v>
      </c>
      <c r="B26" s="82" t="s">
        <v>54</v>
      </c>
      <c r="C26" s="83"/>
      <c r="H26" s="54"/>
    </row>
    <row r="27" spans="1:7" ht="12.75" customHeight="1">
      <c r="A27" s="81" t="s">
        <v>55</v>
      </c>
      <c r="B27" s="82" t="s">
        <v>56</v>
      </c>
      <c r="C27" s="83"/>
      <c r="D27" s="1"/>
      <c r="G27" s="1"/>
    </row>
    <row r="28" spans="1:7" ht="12.75">
      <c r="A28" s="81" t="s">
        <v>57</v>
      </c>
      <c r="B28" s="82" t="s">
        <v>58</v>
      </c>
      <c r="C28" s="83"/>
      <c r="D28" s="1"/>
      <c r="G28" s="1"/>
    </row>
    <row r="29" spans="1:7" ht="12.75">
      <c r="A29" s="81" t="s">
        <v>59</v>
      </c>
      <c r="B29" s="82" t="s">
        <v>60</v>
      </c>
      <c r="C29" s="83"/>
      <c r="D29" s="1"/>
      <c r="G29" s="1"/>
    </row>
    <row r="30" spans="1:7" ht="12.75">
      <c r="A30" s="80" t="s">
        <v>61</v>
      </c>
      <c r="B30" s="84" t="s">
        <v>62</v>
      </c>
      <c r="C30" s="83"/>
      <c r="D30" s="1"/>
      <c r="G30" s="1"/>
    </row>
    <row r="31" spans="1:7" ht="12.75">
      <c r="A31" s="80" t="s">
        <v>63</v>
      </c>
      <c r="B31" s="84" t="s">
        <v>64</v>
      </c>
      <c r="C31" s="83"/>
      <c r="D31" s="1"/>
      <c r="G31" s="1"/>
    </row>
    <row r="32" spans="1:3" ht="12.75">
      <c r="A32" s="80" t="s">
        <v>65</v>
      </c>
      <c r="B32" s="85" t="s">
        <v>66</v>
      </c>
      <c r="C32" s="83"/>
    </row>
    <row r="33" spans="1:3" ht="12.75">
      <c r="A33" s="86"/>
      <c r="B33" s="87"/>
      <c r="C33" s="88"/>
    </row>
    <row r="34" spans="1:3" ht="24">
      <c r="A34" s="79" t="s">
        <v>48</v>
      </c>
      <c r="B34" s="80" t="s">
        <v>67</v>
      </c>
      <c r="C34" s="80" t="s">
        <v>50</v>
      </c>
    </row>
    <row r="35" spans="1:3" ht="12.75">
      <c r="A35" s="81" t="s">
        <v>51</v>
      </c>
      <c r="B35" s="82" t="s">
        <v>52</v>
      </c>
      <c r="C35" s="83"/>
    </row>
    <row r="36" spans="1:3" ht="36">
      <c r="A36" s="81" t="s">
        <v>53</v>
      </c>
      <c r="B36" s="82" t="s">
        <v>54</v>
      </c>
      <c r="C36" s="83"/>
    </row>
    <row r="37" spans="1:3" ht="12.75">
      <c r="A37" s="81" t="s">
        <v>55</v>
      </c>
      <c r="B37" s="82" t="s">
        <v>56</v>
      </c>
      <c r="C37" s="83"/>
    </row>
    <row r="38" spans="1:3" ht="12.75">
      <c r="A38" s="81" t="s">
        <v>57</v>
      </c>
      <c r="B38" s="82" t="s">
        <v>58</v>
      </c>
      <c r="C38" s="83"/>
    </row>
    <row r="39" spans="1:3" ht="12.75">
      <c r="A39" s="81" t="s">
        <v>59</v>
      </c>
      <c r="B39" s="82" t="s">
        <v>60</v>
      </c>
      <c r="C39" s="83"/>
    </row>
    <row r="40" spans="1:3" ht="12.75">
      <c r="A40" s="80" t="s">
        <v>61</v>
      </c>
      <c r="B40" s="84" t="s">
        <v>62</v>
      </c>
      <c r="C40" s="83"/>
    </row>
    <row r="41" spans="1:3" ht="12.75">
      <c r="A41" s="80" t="s">
        <v>63</v>
      </c>
      <c r="B41" s="84" t="s">
        <v>64</v>
      </c>
      <c r="C41" s="83"/>
    </row>
    <row r="42" spans="1:3" ht="12.75">
      <c r="A42" s="80" t="s">
        <v>65</v>
      </c>
      <c r="B42" s="85" t="s">
        <v>66</v>
      </c>
      <c r="C42" s="83"/>
    </row>
  </sheetData>
  <sheetProtection/>
  <autoFilter ref="A11:G20"/>
  <mergeCells count="16">
    <mergeCell ref="A22:F22"/>
    <mergeCell ref="A2:G2"/>
    <mergeCell ref="A17:G17"/>
    <mergeCell ref="A18:G18"/>
    <mergeCell ref="A19:G19"/>
    <mergeCell ref="B8:G8"/>
    <mergeCell ref="A20:G20"/>
    <mergeCell ref="B9:G9"/>
    <mergeCell ref="A3:G3"/>
    <mergeCell ref="A4:G4"/>
    <mergeCell ref="A5:G5"/>
    <mergeCell ref="F15:G15"/>
    <mergeCell ref="F16:G16"/>
    <mergeCell ref="D10:G10"/>
    <mergeCell ref="C6:D6"/>
    <mergeCell ref="E6:F6"/>
  </mergeCells>
  <conditionalFormatting sqref="F15">
    <cfRule type="expression" priority="1" dxfId="12" stopIfTrue="1">
      <formula>IF($J15="Empate",IF(H15=1,TRUE(),FALSE()),FALSE())</formula>
    </cfRule>
    <cfRule type="expression" priority="2" dxfId="13" stopIfTrue="1">
      <formula>IF(H15="&gt;",FALSE(),IF(H15&gt;0,TRUE(),FALSE()))</formula>
    </cfRule>
    <cfRule type="expression" priority="3" dxfId="0" stopIfTrue="1">
      <formula>IF(H15="&gt;",TRUE(),FALSE())</formula>
    </cfRule>
  </conditionalFormatting>
  <conditionalFormatting sqref="F16">
    <cfRule type="expression" priority="4" dxfId="9" stopIfTrue="1">
      <formula>IF($J15="OK",IF(H15=1,TRUE(),FALSE()),FALSE())</formula>
    </cfRule>
    <cfRule type="expression" priority="5" dxfId="14" stopIfTrue="1">
      <formula>IF($J15="Empate",IF(H15=1,TRUE(),FALSE()),FALSE())</formula>
    </cfRule>
    <cfRule type="expression" priority="6" dxfId="7" stopIfTrue="1">
      <formula>IF($J15="Empate",IF(H15=2,TRUE(),FALSE()),FALSE())</formula>
    </cfRule>
  </conditionalFormatting>
  <conditionalFormatting sqref="F13:F14">
    <cfRule type="cellIs" priority="11" dxfId="6" operator="equal" stopIfTrue="1">
      <formula>""</formula>
    </cfRule>
  </conditionalFormatting>
  <conditionalFormatting sqref="D13:D14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14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14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88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1" sqref="B1:B25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39</v>
      </c>
      <c r="E1" s="4"/>
      <c r="F1" s="4"/>
      <c r="G1" s="4"/>
    </row>
    <row r="2" spans="1:7" ht="12.75">
      <c r="A2" s="18" t="s">
        <v>10</v>
      </c>
      <c r="B2" t="s">
        <v>40</v>
      </c>
      <c r="E2" s="4"/>
      <c r="F2" s="4"/>
      <c r="G2" s="4"/>
    </row>
    <row r="3" spans="1:7" ht="12.75">
      <c r="A3" s="18" t="s">
        <v>11</v>
      </c>
      <c r="B3" s="5" t="s">
        <v>41</v>
      </c>
      <c r="C3" s="5"/>
      <c r="E3" s="4"/>
      <c r="F3" s="4"/>
      <c r="G3" s="4"/>
    </row>
    <row r="4" spans="1:7" ht="12.75">
      <c r="A4" s="18" t="s">
        <v>12</v>
      </c>
      <c r="B4" s="11" t="s">
        <v>46</v>
      </c>
      <c r="C4" s="5"/>
      <c r="E4" s="4"/>
      <c r="F4" s="4"/>
      <c r="G4" s="4"/>
    </row>
    <row r="5" spans="1:7" ht="12.75">
      <c r="A5" s="18" t="s">
        <v>13</v>
      </c>
      <c r="B5" s="11" t="s">
        <v>33</v>
      </c>
      <c r="C5" s="5"/>
      <c r="E5" s="4"/>
      <c r="F5" s="4"/>
      <c r="G5" s="4"/>
    </row>
    <row r="6" spans="1:7" ht="12.75">
      <c r="A6" s="18" t="s">
        <v>31</v>
      </c>
      <c r="B6" s="14" t="s">
        <v>34</v>
      </c>
      <c r="C6" s="5"/>
      <c r="E6" s="4"/>
      <c r="F6" s="4"/>
      <c r="G6" s="4"/>
    </row>
    <row r="7" spans="1:7" ht="12.75">
      <c r="A7" s="18" t="s">
        <v>14</v>
      </c>
      <c r="B7" s="5" t="s">
        <v>30</v>
      </c>
      <c r="C7" s="5"/>
      <c r="E7" s="4"/>
      <c r="F7" s="4"/>
      <c r="G7" s="4"/>
    </row>
    <row r="8" spans="1:7" ht="12.75">
      <c r="A8" s="27" t="s">
        <v>23</v>
      </c>
      <c r="B8" s="58">
        <v>432600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21</v>
      </c>
      <c r="B15" s="26" t="s">
        <v>38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60"/>
      <c r="C16" s="60"/>
      <c r="D16" s="60"/>
      <c r="E16" s="60"/>
      <c r="F16" s="60"/>
      <c r="G16" s="60"/>
      <c r="H16" s="26"/>
      <c r="I16" s="26"/>
      <c r="J16" s="26"/>
      <c r="K16" s="26"/>
      <c r="L16" s="26"/>
      <c r="M16" s="26"/>
      <c r="IV16" s="26"/>
    </row>
    <row r="17" spans="2:7" ht="12.75">
      <c r="B17" s="26"/>
      <c r="E17" s="4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65"/>
    </row>
    <row r="20" spans="5:7" ht="12.75">
      <c r="E20" s="65"/>
      <c r="F20" s="65"/>
      <c r="G20" s="65"/>
    </row>
    <row r="21" spans="1:7" ht="51">
      <c r="A21" s="22" t="s">
        <v>15</v>
      </c>
      <c r="B21" s="23" t="s">
        <v>42</v>
      </c>
      <c r="E21" s="4"/>
      <c r="F21" s="4"/>
      <c r="G21" s="65"/>
    </row>
    <row r="22" spans="1:7" ht="63.75">
      <c r="A22" s="22" t="s">
        <v>16</v>
      </c>
      <c r="B22" s="23" t="s">
        <v>43</v>
      </c>
      <c r="E22" s="4"/>
      <c r="F22" s="4"/>
      <c r="G22" s="65"/>
    </row>
    <row r="23" spans="1:7" ht="51">
      <c r="A23" s="22" t="s">
        <v>17</v>
      </c>
      <c r="B23" s="23" t="s">
        <v>44</v>
      </c>
      <c r="C23" s="10"/>
      <c r="E23" s="4"/>
      <c r="F23" s="4"/>
      <c r="G23" s="65"/>
    </row>
    <row r="24" spans="1:7" ht="25.5">
      <c r="A24" s="22" t="s">
        <v>18</v>
      </c>
      <c r="B24" s="23" t="s">
        <v>28</v>
      </c>
      <c r="E24" s="4"/>
      <c r="F24" s="4"/>
      <c r="G24" s="4"/>
    </row>
    <row r="25" spans="1:2" ht="25.5">
      <c r="A25" s="22" t="s">
        <v>32</v>
      </c>
      <c r="B25" s="64" t="s">
        <v>45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2019-02-05T14:05:13Z</cp:lastPrinted>
  <dcterms:created xsi:type="dcterms:W3CDTF">2006-04-18T17:38:46Z</dcterms:created>
  <dcterms:modified xsi:type="dcterms:W3CDTF">2019-02-05T14:05:19Z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