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Preços'!$A$11:$G$20</definedName>
    <definedName name="_xlfn.BAHTTEXT" hidden="1">#NAME?</definedName>
    <definedName name="_xlnm.Print_Titles" localSheetId="0">'Quadro de Preços'!$1:$12</definedName>
  </definedNames>
  <calcPr fullCalcOnLoad="1"/>
</workbook>
</file>

<file path=xl/sharedStrings.xml><?xml version="1.0" encoding="utf-8"?>
<sst xmlns="http://schemas.openxmlformats.org/spreadsheetml/2006/main" count="51" uniqueCount="47">
  <si>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</si>
  <si>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</si>
  <si>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</si>
  <si>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</si>
  <si>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</si>
  <si>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</si>
  <si>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</si>
  <si>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</si>
  <si>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</si>
  <si>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</si>
  <si>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</si>
  <si>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</si>
  <si>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</si>
  <si>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</si>
  <si>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</si>
  <si>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</si>
  <si>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</si>
  <si>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</si>
  <si>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</si>
  <si>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</si>
  <si>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</si>
  <si>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</si>
  <si>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</si>
  <si>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</si>
  <si>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</si>
  <si>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</si>
  <si>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</si>
  <si>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</si>
  <si>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</si>
  <si>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</si>
  <si>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</si>
  <si>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</si>
  <si>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</si>
  <si>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Homologação: __/__/2019</t>
  </si>
  <si>
    <t>Previsão Publicação: __/__/2019</t>
  </si>
  <si>
    <t>Sec. Saúde</t>
  </si>
  <si>
    <t>Prazo do Ata: A contar da sua assinatura para um período de 12 meses.</t>
  </si>
  <si>
    <t>BENLYSTA (BELIMUMABE) 400 MG</t>
  </si>
  <si>
    <t>F/A</t>
  </si>
  <si>
    <t>BENLYSTA (BELIMUMABE) 120 MG</t>
  </si>
  <si>
    <t>PREGÃO PRESENCIAL Nº 023/2019</t>
  </si>
  <si>
    <t>PROCESSO ADMINISTRATIVO N° 3903/2018 de 13/12/2018</t>
  </si>
  <si>
    <t>EVENTUAL AQUISIÇÃO DE MEDICAMENTOS DE ORDEM JUDICIAL - BENLYSTA (BELIMUMABE) - SRP</t>
  </si>
  <si>
    <t>O objeto do presente termo de referência será recebido de forma parcelada conforme solicitação da Secretaria requisitante devendo ser entregue no prazo máximo de até 48 horas após recebimento da nota de empenho.</t>
  </si>
  <si>
    <t>Os bens deverão ser entregues na sede do órgão, no endereço: Setor de Almoxarifado, Rua Dr. Carolino Ribeiro de Moura no horário das 09:00 às  16:00 horas. Sendo o frete, carga e descarga por conta do fornecedor até o local indicado.</t>
  </si>
  <si>
    <t>O pagamento do objeto de que trata o PREGÃO PRESENCIAL 023/2019, e consequente contrato serão efetuados pela Tesouraria da Secretaria Municipal de Saúde de Sumidouro;</t>
  </si>
  <si>
    <t>Abertura das Propostas: 12/03/2019, às 14:00hs</t>
  </si>
</sst>
</file>

<file path=xl/styles.xml><?xml version="1.0" encoding="utf-8"?>
<styleSheet xmlns="http://schemas.openxmlformats.org/spreadsheetml/2006/main">
  <numFmts count="5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 numFmtId="183" formatCode="&quot;R$ &quot;#,##0.00"/>
    <numFmt numFmtId="184" formatCode="00"/>
    <numFmt numFmtId="185" formatCode="#,#00.00"/>
    <numFmt numFmtId="186" formatCode="_(* #,##0.000_);_(* \(#,##0.000\);_(* &quot;-&quot;??_);_(@_)"/>
    <numFmt numFmtId="187" formatCode="_(* #,##0.0000_);_(* \(#,##0.0000\);_(* &quot;-&quot;??_);_(@_)"/>
    <numFmt numFmtId="188" formatCode="_(* #,##0.00000_);_(* \(#,##0.00000\);_(* &quot;-&quot;??_);_(@_)"/>
    <numFmt numFmtId="189" formatCode="_(* #,##0.000000_);_(* \(#,##0.000000\);_(* &quot;-&quot;??_);_(@_)"/>
    <numFmt numFmtId="190" formatCode="[$-416]dddd\,\ d&quot; de &quot;mmmm&quot; de &quot;yyyy"/>
    <numFmt numFmtId="191" formatCode="[$-416]mmmm\-yy;@"/>
    <numFmt numFmtId="192" formatCode="mm/yyyy"/>
    <numFmt numFmtId="193" formatCode="_(* #,##0.0_);_(* \(#,##0.0\);_(* &quot;-&quot;??_);_(@_)"/>
    <numFmt numFmtId="194" formatCode="_(* #,##0_);_(* \(#,##0\);_(* &quot;-&quot;??_);_(@_)"/>
    <numFmt numFmtId="195" formatCode="_(&quot;R$ &quot;* #,##0.000_);_(&quot;R$ &quot;* \(#,##0.000\);_(&quot;R$ &quot;* &quot;-&quot;??_);_(@_)"/>
    <numFmt numFmtId="196" formatCode="_(&quot;R$ &quot;* #,##0.0000_);_(&quot;R$ &quot;* \(#,##0.0000\);_(&quot;R$ &quot;* &quot;-&quot;??_);_(@_)"/>
    <numFmt numFmtId="197" formatCode="_(* #,##0.0000_);_(* \(#,##0.0000\);_(* &quot;-&quot;????_);_(@_)"/>
    <numFmt numFmtId="198" formatCode="_(&quot;R$ &quot;* #,##0.0000_);_(&quot;R$ &quot;* \(#,##0.0000\)_._._.;_(&quot;R$ &quot;* &quot;-&quot;??_);_(@_)"/>
    <numFmt numFmtId="199" formatCode="_(&quot;R$ &quot;* #,##0.0000_);_(&quot;R$ &quot;* \(#,##0.0000\)\.;_(&quot;R$ &quot;* &quot;-&quot;??_);_(@_)"/>
    <numFmt numFmtId="200" formatCode="_(&quot;R$ &quot;* #,##0.0000&quot;...&quot;_);_(&quot;R$ &quot;* \(#,##0.0000\)\.;_(&quot;R$ &quot;* &quot;-&quot;??_);_(@_)"/>
    <numFmt numFmtId="201" formatCode="_(&quot;R$ &quot;* #,##0.00000&quot;...&quot;_);_(&quot;R$ &quot;* \(#,##0.00000\)\.;_(&quot;R$ &quot;* &quot;-&quot;??_);_(@_)"/>
    <numFmt numFmtId="202" formatCode="_(&quot;R$ &quot;* #,##0.000&quot;...&quot;_);_(&quot;R$ &quot;* \(#,##0.000\)\.;_(&quot;R$ &quot;* &quot;-&quot;??_);_(@_)"/>
    <numFmt numFmtId="203" formatCode="00,000,000,_/000,0\-00"/>
    <numFmt numFmtId="204" formatCode="00,000,000,&quot;/&quot;000,0&quot;-&quot;00"/>
    <numFmt numFmtId="205" formatCode="#,#00.0"/>
    <numFmt numFmtId="206" formatCode="#,#00.000"/>
    <numFmt numFmtId="207" formatCode="00&quot;.&quot;000&quot;.&quot;000&quot;/&quot;0000&quot;-&quot;00"/>
    <numFmt numFmtId="208" formatCode="#,##0.00#"/>
    <numFmt numFmtId="209" formatCode="#,##0.00##"/>
    <numFmt numFmtId="210" formatCode="0.00#"/>
    <numFmt numFmtId="211" formatCode="_(&quot;R$&quot;* #,##0.00_);_(&quot;R$&quot;* \(#,##0.00\);_(&quot;R$&quot;* \-??_);_(@_)"/>
    <numFmt numFmtId="212" formatCode="0.000"/>
  </numFmts>
  <fonts count="39">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b/>
      <sz val="10"/>
      <color indexed="8"/>
      <name val="Arial"/>
      <family val="2"/>
    </font>
    <font>
      <b/>
      <sz val="12"/>
      <color indexed="8"/>
      <name val="Arial"/>
      <family val="2"/>
    </font>
    <font>
      <b/>
      <u val="single"/>
      <sz val="9"/>
      <name val="Arial"/>
      <family val="2"/>
    </font>
    <font>
      <sz val="6"/>
      <color indexed="62"/>
      <name val="Calibri"/>
      <family val="0"/>
    </font>
    <font>
      <sz val="6.5"/>
      <color indexed="8"/>
      <name val="Times New Roman"/>
      <family val="0"/>
    </font>
    <font>
      <sz val="1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color indexed="63"/>
      </left>
      <right>
        <color indexed="63"/>
      </right>
      <top style="hair">
        <color indexed="2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1"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2" fillId="3"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4"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cellStyleXfs>
  <cellXfs count="78">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0" fillId="0" borderId="0" xfId="0" applyFill="1" applyAlignment="1">
      <alignment/>
    </xf>
    <xf numFmtId="49" fontId="0" fillId="0" borderId="0" xfId="0" applyNumberFormat="1" applyAlignment="1">
      <alignment/>
    </xf>
    <xf numFmtId="0" fontId="0" fillId="0" borderId="0" xfId="0" applyFont="1" applyFill="1" applyAlignment="1">
      <alignment/>
    </xf>
    <xf numFmtId="210" fontId="5" fillId="0" borderId="0" xfId="0" applyNumberFormat="1" applyFont="1" applyBorder="1" applyAlignment="1" applyProtection="1">
      <alignment vertical="center"/>
      <protection hidden="1"/>
    </xf>
    <xf numFmtId="210"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08" fontId="0" fillId="0" borderId="0" xfId="0" applyNumberFormat="1" applyFont="1" applyBorder="1" applyAlignment="1" applyProtection="1">
      <alignment horizontal="center" vertical="center" wrapText="1"/>
      <protection hidden="1"/>
    </xf>
    <xf numFmtId="208"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08" fontId="4" fillId="0" borderId="0" xfId="0" applyNumberFormat="1" applyFont="1" applyBorder="1" applyAlignment="1" applyProtection="1">
      <alignment horizontal="center" vertical="center"/>
      <protection hidden="1"/>
    </xf>
    <xf numFmtId="210" fontId="4" fillId="0" borderId="0" xfId="0" applyNumberFormat="1" applyFont="1" applyBorder="1" applyAlignment="1" applyProtection="1">
      <alignment horizontal="center" vertical="center"/>
      <protection hidden="1"/>
    </xf>
    <xf numFmtId="0" fontId="7" fillId="0" borderId="11" xfId="0" applyFont="1" applyBorder="1" applyAlignment="1">
      <alignment vertical="center" wrapText="1"/>
    </xf>
    <xf numFmtId="0" fontId="8" fillId="16" borderId="11" xfId="0" applyFont="1" applyFill="1" applyBorder="1" applyAlignment="1" applyProtection="1">
      <alignment horizontal="center" vertical="center" wrapText="1"/>
      <protection hidden="1"/>
    </xf>
    <xf numFmtId="184" fontId="7"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208" fontId="8" fillId="0" borderId="11" xfId="53" applyNumberFormat="1" applyFont="1" applyFill="1" applyBorder="1" applyAlignment="1" applyProtection="1">
      <alignment horizontal="center" vertical="center" wrapText="1"/>
      <protection hidden="1"/>
    </xf>
    <xf numFmtId="0" fontId="8" fillId="0" borderId="12" xfId="0" applyFont="1" applyBorder="1" applyAlignment="1" applyProtection="1">
      <alignment horizontal="left"/>
      <protection hidden="1" locked="0"/>
    </xf>
    <xf numFmtId="184"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0" fillId="0" borderId="0" xfId="53"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208" fontId="8" fillId="16" borderId="11" xfId="0" applyNumberFormat="1" applyFont="1" applyFill="1" applyBorder="1" applyAlignment="1" applyProtection="1">
      <alignment horizontal="center" vertical="center" wrapText="1"/>
      <protection hidden="1"/>
    </xf>
    <xf numFmtId="208" fontId="10" fillId="0" borderId="0" xfId="0" applyNumberFormat="1" applyFont="1" applyBorder="1" applyAlignment="1" applyProtection="1">
      <alignment vertical="center" wrapText="1"/>
      <protection hidden="1"/>
    </xf>
    <xf numFmtId="208" fontId="8" fillId="0" borderId="11" xfId="0" applyNumberFormat="1" applyFont="1" applyBorder="1" applyAlignment="1">
      <alignment horizontal="center" vertical="center"/>
    </xf>
    <xf numFmtId="177" fontId="0" fillId="0" borderId="0" xfId="47" applyFont="1" applyFill="1" applyBorder="1" applyAlignment="1" applyProtection="1">
      <alignment horizontal="left"/>
      <protection/>
    </xf>
    <xf numFmtId="182" fontId="7"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08" fontId="4" fillId="0" borderId="12" xfId="0" applyNumberFormat="1" applyFont="1" applyBorder="1" applyAlignment="1" applyProtection="1">
      <alignment horizontal="center" vertical="center"/>
      <protection hidden="1"/>
    </xf>
    <xf numFmtId="208" fontId="7" fillId="0" borderId="11"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0" fillId="0" borderId="0" xfId="0" applyFill="1" applyBorder="1" applyAlignment="1">
      <alignment wrapText="1"/>
    </xf>
    <xf numFmtId="0" fontId="35" fillId="0" borderId="0" xfId="0" applyFont="1" applyAlignment="1">
      <alignment horizontal="justify"/>
    </xf>
    <xf numFmtId="0" fontId="8" fillId="0" borderId="0" xfId="0" applyFont="1" applyBorder="1" applyAlignment="1" applyProtection="1">
      <alignment vertical="center"/>
      <protection hidden="1"/>
    </xf>
    <xf numFmtId="0" fontId="9" fillId="0" borderId="0" xfId="0" applyFont="1" applyAlignment="1" applyProtection="1">
      <alignment horizontal="left" vertical="center" wrapText="1"/>
      <protection hidden="1"/>
    </xf>
    <xf numFmtId="0" fontId="8" fillId="0" borderId="12" xfId="0" applyFont="1" applyBorder="1" applyAlignment="1" applyProtection="1">
      <alignment horizontal="left"/>
      <protection hidden="1" locked="0"/>
    </xf>
    <xf numFmtId="0" fontId="8" fillId="0" borderId="13" xfId="0" applyFont="1" applyBorder="1" applyAlignment="1" applyProtection="1">
      <alignment horizontal="left"/>
      <protection hidden="1" locked="0"/>
    </xf>
    <xf numFmtId="0" fontId="8" fillId="0" borderId="0" xfId="0" applyFont="1" applyBorder="1" applyAlignment="1" applyProtection="1">
      <alignment vertical="center" wrapText="1"/>
      <protection hidden="1"/>
    </xf>
    <xf numFmtId="208" fontId="9" fillId="24" borderId="14" xfId="0" applyNumberFormat="1" applyFont="1" applyFill="1" applyBorder="1" applyAlignment="1" applyProtection="1">
      <alignment horizontal="left" vertical="center" wrapText="1"/>
      <protection hidden="1"/>
    </xf>
    <xf numFmtId="208" fontId="9" fillId="24" borderId="15" xfId="0" applyNumberFormat="1" applyFont="1" applyFill="1" applyBorder="1" applyAlignment="1" applyProtection="1">
      <alignment horizontal="left" vertical="center" wrapText="1"/>
      <protection hidden="1"/>
    </xf>
    <xf numFmtId="170" fontId="3" fillId="24" borderId="16" xfId="53" applyNumberFormat="1" applyFont="1" applyFill="1" applyBorder="1" applyAlignment="1" applyProtection="1">
      <alignment horizontal="left" vertical="center" wrapText="1"/>
      <protection hidden="1"/>
    </xf>
    <xf numFmtId="170" fontId="3" fillId="24" borderId="17" xfId="53" applyNumberFormat="1" applyFont="1" applyFill="1" applyBorder="1" applyAlignment="1" applyProtection="1">
      <alignment horizontal="left" vertical="center" wrapText="1"/>
      <protection hidden="1"/>
    </xf>
    <xf numFmtId="0" fontId="8" fillId="0" borderId="18"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77" fontId="8" fillId="0" borderId="0" xfId="47" applyFont="1" applyBorder="1" applyAlignment="1" applyProtection="1">
      <alignment horizontal="center" vertical="center"/>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0</xdr:row>
      <xdr:rowOff>0</xdr:rowOff>
    </xdr:from>
    <xdr:ext cx="4343400" cy="695325"/>
    <xdr:sp>
      <xdr:nvSpPr>
        <xdr:cNvPr id="1" name="Text Box 1"/>
        <xdr:cNvSpPr txBox="1">
          <a:spLocks noChangeArrowheads="1"/>
        </xdr:cNvSpPr>
      </xdr:nvSpPr>
      <xdr:spPr>
        <a:xfrm>
          <a:off x="77152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390525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twoCellAnchor>
    <xdr:from>
      <xdr:col>4</xdr:col>
      <xdr:colOff>152400</xdr:colOff>
      <xdr:row>0</xdr:row>
      <xdr:rowOff>285750</xdr:rowOff>
    </xdr:from>
    <xdr:to>
      <xdr:col>6</xdr:col>
      <xdr:colOff>590550</xdr:colOff>
      <xdr:row>3</xdr:row>
      <xdr:rowOff>1676400</xdr:rowOff>
    </xdr:to>
    <xdr:grpSp>
      <xdr:nvGrpSpPr>
        <xdr:cNvPr id="3" name="Group 60"/>
        <xdr:cNvGrpSpPr>
          <a:grpSpLocks/>
        </xdr:cNvGrpSpPr>
      </xdr:nvGrpSpPr>
      <xdr:grpSpPr>
        <a:xfrm>
          <a:off x="4867275" y="285750"/>
          <a:ext cx="1790700" cy="2457450"/>
          <a:chOff x="520" y="6"/>
          <a:chExt cx="188" cy="90"/>
        </a:xfrm>
        <a:solidFill>
          <a:srgbClr val="FFFFFF"/>
        </a:solidFill>
      </xdr:grpSpPr>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1:M31"/>
  <sheetViews>
    <sheetView tabSelected="1" zoomScale="115" zoomScaleNormal="115" zoomScaleSheetLayoutView="100" zoomScalePageLayoutView="0" workbookViewId="0" topLeftCell="A1">
      <selection activeCell="F13" sqref="F13"/>
    </sheetView>
  </sheetViews>
  <sheetFormatPr defaultColWidth="9.140625" defaultRowHeight="12.75"/>
  <cols>
    <col min="1" max="1" width="4.57421875" style="1" customWidth="1"/>
    <col min="2" max="2" width="49.8515625" style="2" customWidth="1"/>
    <col min="3" max="3" width="8.28125" style="1" customWidth="1"/>
    <col min="4" max="4" width="8.00390625" style="28" customWidth="1"/>
    <col min="5" max="6" width="10.140625" style="15" customWidth="1"/>
    <col min="7" max="7" width="10.140625" style="13" customWidth="1"/>
    <col min="8" max="8" width="11.8515625" style="49" customWidth="1"/>
    <col min="9" max="9" width="11.57421875" style="2" customWidth="1"/>
    <col min="10" max="11" width="9.140625" style="2" customWidth="1"/>
    <col min="12" max="12" width="9.140625" style="44" customWidth="1"/>
    <col min="13" max="15" width="9.140625" style="2" customWidth="1"/>
    <col min="16" max="16" width="10.00390625" style="2" bestFit="1" customWidth="1"/>
    <col min="17" max="16384" width="9.140625" style="2" customWidth="1"/>
  </cols>
  <sheetData>
    <row r="1" ht="58.5" customHeight="1">
      <c r="H1" s="48"/>
    </row>
    <row r="2" spans="1:7" ht="12.75">
      <c r="A2" s="66" t="s">
        <v>19</v>
      </c>
      <c r="B2" s="66"/>
      <c r="C2" s="66"/>
      <c r="D2" s="66"/>
      <c r="E2" s="66"/>
      <c r="F2" s="66"/>
      <c r="G2" s="66"/>
    </row>
    <row r="3" spans="1:7" ht="12.75">
      <c r="A3" s="66" t="str">
        <f>UPPER(Dados!B1&amp;"  -  "&amp;Dados!B4)</f>
        <v>PREGÃO PRESENCIAL Nº 023/2019  -  ABERTURA DAS PROPOSTAS: 12/03/2019, ÀS 14:00HS</v>
      </c>
      <c r="B3" s="66"/>
      <c r="C3" s="66"/>
      <c r="D3" s="66"/>
      <c r="E3" s="66"/>
      <c r="F3" s="66"/>
      <c r="G3" s="66"/>
    </row>
    <row r="4" spans="1:7" ht="281.25">
      <c r="A4" s="70" t="str">
        <f>Dados!B3</f>
        <v>EVENTUAL AQUISIÇÃO DE MEDICAMENTOS DE ORDEM JUDICIAL - BENLYSTA (BELIMUMABE) - SRP</v>
      </c>
      <c r="B4" s="70"/>
      <c r="C4" s="70"/>
      <c r="D4" s="70"/>
      <c r="E4" s="70"/>
      <c r="F4" s="70"/>
      <c r="G4" s="70"/>
    </row>
    <row r="5" spans="1:7" ht="12.75">
      <c r="A5" s="66" t="str">
        <f>Dados!B2</f>
        <v>PROCESSO ADMINISTRATIVO N° 3903/2018 de 13/12/2018</v>
      </c>
      <c r="B5" s="66"/>
      <c r="C5" s="66"/>
      <c r="D5" s="66"/>
      <c r="E5" s="66"/>
      <c r="F5" s="66"/>
      <c r="G5" s="66"/>
    </row>
    <row r="6" spans="1:7" ht="12.75">
      <c r="A6" s="63" t="str">
        <f>Dados!B7</f>
        <v>MENOR PREÇO POR ITEM</v>
      </c>
      <c r="B6" s="63"/>
      <c r="C6" s="76" t="s">
        <v>29</v>
      </c>
      <c r="D6" s="76"/>
      <c r="E6" s="77">
        <f>Dados!B8</f>
        <v>74580.6</v>
      </c>
      <c r="F6" s="77"/>
      <c r="G6" s="63"/>
    </row>
    <row r="7" spans="1:7" ht="2.25" customHeight="1">
      <c r="A7" s="6"/>
      <c r="B7" s="6"/>
      <c r="C7" s="6"/>
      <c r="D7" s="29"/>
      <c r="E7" s="16"/>
      <c r="F7" s="16"/>
      <c r="G7" s="12"/>
    </row>
    <row r="8" spans="1:12" s="8" customFormat="1" ht="12" customHeight="1">
      <c r="A8" s="17" t="s">
        <v>0</v>
      </c>
      <c r="B8" s="68"/>
      <c r="C8" s="68"/>
      <c r="D8" s="68"/>
      <c r="E8" s="68"/>
      <c r="F8" s="68"/>
      <c r="G8" s="68"/>
      <c r="H8" s="50"/>
      <c r="L8" s="43"/>
    </row>
    <row r="9" spans="1:13" s="8" customFormat="1" ht="12" customHeight="1">
      <c r="A9" s="17" t="s">
        <v>1</v>
      </c>
      <c r="B9" s="69"/>
      <c r="C9" s="69"/>
      <c r="D9" s="69"/>
      <c r="E9" s="69"/>
      <c r="F9" s="69"/>
      <c r="G9" s="69"/>
      <c r="H9" s="50"/>
      <c r="L9" s="43"/>
      <c r="M9" s="43"/>
    </row>
    <row r="10" spans="1:12" s="8" customFormat="1" ht="12" customHeight="1">
      <c r="A10" s="17" t="s">
        <v>2</v>
      </c>
      <c r="B10" s="41"/>
      <c r="C10" s="30" t="s">
        <v>8</v>
      </c>
      <c r="D10" s="75"/>
      <c r="E10" s="75"/>
      <c r="F10" s="75"/>
      <c r="G10" s="75"/>
      <c r="H10" s="50"/>
      <c r="L10" s="43"/>
    </row>
    <row r="11" spans="1:7" ht="4.5" customHeight="1">
      <c r="A11" s="3"/>
      <c r="B11" s="32"/>
      <c r="C11" s="32"/>
      <c r="D11" s="33"/>
      <c r="E11" s="61"/>
      <c r="F11" s="34"/>
      <c r="G11" s="35"/>
    </row>
    <row r="12" spans="1:12" s="8" customFormat="1" ht="22.5">
      <c r="A12" s="37" t="s">
        <v>3</v>
      </c>
      <c r="B12" s="37" t="s">
        <v>4</v>
      </c>
      <c r="C12" s="37" t="s">
        <v>5</v>
      </c>
      <c r="D12" s="37" t="s">
        <v>6</v>
      </c>
      <c r="E12" s="55" t="s">
        <v>25</v>
      </c>
      <c r="F12" s="55" t="s">
        <v>26</v>
      </c>
      <c r="G12" s="37" t="s">
        <v>7</v>
      </c>
      <c r="H12" s="50"/>
      <c r="L12" s="43"/>
    </row>
    <row r="13" spans="1:12" s="8" customFormat="1" ht="26.25" customHeight="1">
      <c r="A13" s="38">
        <v>1</v>
      </c>
      <c r="B13" s="36" t="s">
        <v>37</v>
      </c>
      <c r="C13" s="39" t="s">
        <v>38</v>
      </c>
      <c r="D13" s="59">
        <v>15</v>
      </c>
      <c r="E13" s="62">
        <v>3038.04</v>
      </c>
      <c r="F13" s="57"/>
      <c r="G13" s="40">
        <f>IF(F13="","",IF(ISTEXT(F13),"NC",F13*D13))</f>
      </c>
      <c r="H13" s="50"/>
      <c r="K13" s="7"/>
      <c r="L13" s="43"/>
    </row>
    <row r="14" spans="1:12" s="8" customFormat="1" ht="26.25" customHeight="1">
      <c r="A14" s="38">
        <v>2</v>
      </c>
      <c r="B14" s="36" t="s">
        <v>39</v>
      </c>
      <c r="C14" s="39" t="s">
        <v>38</v>
      </c>
      <c r="D14" s="59">
        <v>30</v>
      </c>
      <c r="E14" s="62">
        <v>967</v>
      </c>
      <c r="F14" s="57"/>
      <c r="G14" s="40">
        <f>IF(F14="","",IF(ISTEXT(F14),"NC",F14*D14))</f>
      </c>
      <c r="H14" s="50"/>
      <c r="K14" s="7"/>
      <c r="L14" s="43"/>
    </row>
    <row r="15" spans="1:12" s="31" customFormat="1" ht="9">
      <c r="A15" s="42"/>
      <c r="E15" s="56"/>
      <c r="F15" s="71" t="s">
        <v>27</v>
      </c>
      <c r="G15" s="72"/>
      <c r="H15" s="51"/>
      <c r="L15" s="45"/>
    </row>
    <row r="16" spans="6:8" ht="14.25" customHeight="1">
      <c r="F16" s="73">
        <f>IF(SUM(G13:G14)=0,"",SUM(G13:G14))</f>
      </c>
      <c r="G16" s="74"/>
      <c r="H16" s="52"/>
    </row>
    <row r="17" spans="1:12" s="46" customFormat="1" ht="19.5" customHeight="1">
      <c r="A17" s="67" t="str">
        <f>" - "&amp;Dados!B21</f>
        <v> - O objeto do presente termo de referência será recebido de forma parcelada conforme solicitação da Secretaria requisitante devendo ser entregue no prazo máximo de até 48 horas após recebimento da nota de empenho.</v>
      </c>
      <c r="B17" s="67"/>
      <c r="C17" s="67"/>
      <c r="D17" s="67"/>
      <c r="E17" s="67"/>
      <c r="F17" s="67"/>
      <c r="G17" s="67"/>
      <c r="H17" s="53"/>
      <c r="L17" s="47"/>
    </row>
    <row r="18" spans="1:12" s="46" customFormat="1" ht="22.5" customHeight="1">
      <c r="A18" s="67" t="str">
        <f>" - "&amp;Dados!B22</f>
        <v> - Os bens deverão ser entregues na sede do órgão, no endereço: Setor de Almoxarifado, Rua Dr. Carolino Ribeiro de Moura no horário das 09:00 às  16:00 horas. Sendo o frete, carga e descarga por conta do fornecedor até o local indicado.</v>
      </c>
      <c r="B18" s="67"/>
      <c r="C18" s="67"/>
      <c r="D18" s="67"/>
      <c r="E18" s="67"/>
      <c r="F18" s="67"/>
      <c r="G18" s="67"/>
      <c r="H18" s="53"/>
      <c r="L18" s="47"/>
    </row>
    <row r="19" spans="1:12" s="46" customFormat="1" ht="22.5" customHeight="1">
      <c r="A19" s="67" t="str">
        <f>" - "&amp;Dados!B23</f>
        <v> - O pagamento do objeto de que trata o PREGÃO PRESENCIAL 023/2019, e consequente contrato serão efetuados pela Tesouraria da Secretaria Municipal de Saúde de Sumidouro;</v>
      </c>
      <c r="B19" s="67"/>
      <c r="C19" s="67"/>
      <c r="D19" s="67"/>
      <c r="E19" s="67"/>
      <c r="F19" s="67"/>
      <c r="G19" s="67"/>
      <c r="H19" s="53"/>
      <c r="L19" s="47"/>
    </row>
    <row r="20" spans="1:12" s="31" customFormat="1" ht="9">
      <c r="A20" s="67" t="str">
        <f>" - "&amp;Dados!B24</f>
        <v> - Proposta válida por 60 (sessenta) dias</v>
      </c>
      <c r="B20" s="67"/>
      <c r="C20" s="67"/>
      <c r="D20" s="67"/>
      <c r="E20" s="67"/>
      <c r="F20" s="67"/>
      <c r="G20" s="67"/>
      <c r="H20" s="51"/>
      <c r="L20" s="45"/>
    </row>
    <row r="21" ht="12.75">
      <c r="H21" s="54"/>
    </row>
    <row r="22" ht="12.75">
      <c r="H22" s="54"/>
    </row>
    <row r="23" ht="12.75">
      <c r="H23" s="54"/>
    </row>
    <row r="24" ht="12.75">
      <c r="H24" s="54"/>
    </row>
    <row r="25" ht="12.75">
      <c r="H25" s="54"/>
    </row>
    <row r="26" ht="12.75">
      <c r="H26" s="54"/>
    </row>
    <row r="27" spans="2:7" ht="12.75" customHeight="1">
      <c r="B27" s="1"/>
      <c r="D27" s="1"/>
      <c r="G27" s="1"/>
    </row>
    <row r="28" spans="2:7" ht="12.75">
      <c r="B28" s="1"/>
      <c r="D28" s="1"/>
      <c r="G28" s="1"/>
    </row>
    <row r="29" spans="2:7" ht="12.75">
      <c r="B29" s="1"/>
      <c r="D29" s="1"/>
      <c r="G29" s="1"/>
    </row>
    <row r="30" spans="2:7" ht="12.75">
      <c r="B30" s="1"/>
      <c r="D30" s="1"/>
      <c r="G30" s="1"/>
    </row>
    <row r="31" spans="2:7" ht="12.75">
      <c r="B31" s="1"/>
      <c r="D31" s="1"/>
      <c r="G31" s="1"/>
    </row>
  </sheetData>
  <sheetProtection/>
  <autoFilter ref="A11:G20"/>
  <mergeCells count="15">
    <mergeCell ref="A20:G20"/>
    <mergeCell ref="B9:G9"/>
    <mergeCell ref="A3:G3"/>
    <mergeCell ref="A4:G4"/>
    <mergeCell ref="A5:G5"/>
    <mergeCell ref="F15:G15"/>
    <mergeCell ref="F16:G16"/>
    <mergeCell ref="D10:G10"/>
    <mergeCell ref="C6:D6"/>
    <mergeCell ref="E6:F6"/>
    <mergeCell ref="A2:G2"/>
    <mergeCell ref="A17:G17"/>
    <mergeCell ref="A18:G18"/>
    <mergeCell ref="A19:G19"/>
    <mergeCell ref="B8:G8"/>
  </mergeCells>
  <conditionalFormatting sqref="F15">
    <cfRule type="expression" priority="1" dxfId="12" stopIfTrue="1">
      <formula>IF($J15="Empate",IF(H15=1,TRUE(),FALSE()),FALSE())</formula>
    </cfRule>
    <cfRule type="expression" priority="2" dxfId="13" stopIfTrue="1">
      <formula>IF(H15="&gt;",FALSE(),IF(H15&gt;0,TRUE(),FALSE()))</formula>
    </cfRule>
    <cfRule type="expression" priority="3" dxfId="0" stopIfTrue="1">
      <formula>IF(H15="&gt;",TRUE(),FALSE())</formula>
    </cfRule>
  </conditionalFormatting>
  <conditionalFormatting sqref="F16">
    <cfRule type="expression" priority="4" dxfId="9" stopIfTrue="1">
      <formula>IF($J15="OK",IF(H15=1,TRUE(),FALSE()),FALSE())</formula>
    </cfRule>
    <cfRule type="expression" priority="5" dxfId="14" stopIfTrue="1">
      <formula>IF($J15="Empate",IF(H15=1,TRUE(),FALSE()),FALSE())</formula>
    </cfRule>
    <cfRule type="expression" priority="6" dxfId="7" stopIfTrue="1">
      <formula>IF($J15="Empate",IF(H15=2,TRUE(),FALSE()),FALSE())</formula>
    </cfRule>
  </conditionalFormatting>
  <conditionalFormatting sqref="F13:F14">
    <cfRule type="cellIs" priority="11" dxfId="6" operator="equal" stopIfTrue="1">
      <formula>""</formula>
    </cfRule>
  </conditionalFormatting>
  <conditionalFormatting sqref="D13:D14">
    <cfRule type="expression" priority="12" dxfId="5" stopIfTrue="1">
      <formula>$A13</formula>
    </cfRule>
  </conditionalFormatting>
  <conditionalFormatting sqref="B10">
    <cfRule type="cellIs" priority="8" dxfId="1" operator="equal" stopIfTrue="1">
      <formula>$G$1</formula>
    </cfRule>
  </conditionalFormatting>
  <conditionalFormatting sqref="B8:G9">
    <cfRule type="cellIs" priority="9" dxfId="1" operator="equal" stopIfTrue="1">
      <formula>$J$1</formula>
    </cfRule>
  </conditionalFormatting>
  <conditionalFormatting sqref="B13:B14">
    <cfRule type="expression" priority="10" dxfId="2" stopIfTrue="1">
      <formula>IF(#REF!=1,IF(#REF!=0,1,0),0)</formula>
    </cfRule>
  </conditionalFormatting>
  <conditionalFormatting sqref="D10:G10">
    <cfRule type="cellIs" priority="24" dxfId="1" operator="equal" stopIfTrue="1">
      <formula>$E$1</formula>
    </cfRule>
  </conditionalFormatting>
  <conditionalFormatting sqref="G13:G14">
    <cfRule type="expression" priority="25" dxfId="0" stopIfTrue="1">
      <formula>IF(ISTEXT(F13),FALSE(),IF(F13&gt;E13,TRUE(),FALSE()))</formula>
    </cfRule>
  </conditionalFormatting>
  <printOptions horizontalCentered="1"/>
  <pageMargins left="0.5118110236220472" right="0.31496062992125984" top="0.3937007874015748" bottom="1.0236220472440944" header="0.5118110236220472" footer="0.5511811023622047"/>
  <pageSetup fitToHeight="20" fitToWidth="1" horizontalDpi="600" verticalDpi="600" orientation="portrait" paperSize="9" scale="94" r:id="rId2"/>
  <headerFooter alignWithMargins="0">
    <oddHeader>&amp;R&amp;"Arial,Negrito"&amp;6Página &amp;P de &amp;N.</oddHeader>
    <oddFooter>&amp;C
____________________________________
Assinatura e Carimbo</oddFooter>
  </headerFooter>
  <drawing r:id="rId1"/>
</worksheet>
</file>

<file path=xl/worksheets/sheet2.xml><?xml version="1.0" encoding="utf-8"?>
<worksheet xmlns="http://schemas.openxmlformats.org/spreadsheetml/2006/main" xmlns:r="http://schemas.openxmlformats.org/officeDocument/2006/relationships">
  <sheetPr codeName="Plan2"/>
  <dimension ref="A1:IV25"/>
  <sheetViews>
    <sheetView zoomScalePageLayoutView="0" workbookViewId="0" topLeftCell="A1">
      <selection activeCell="B4" sqref="B4"/>
    </sheetView>
  </sheetViews>
  <sheetFormatPr defaultColWidth="9.140625" defaultRowHeight="12.75"/>
  <cols>
    <col min="1" max="1" width="12.28125" style="0" customWidth="1"/>
    <col min="2" max="2" width="51.8515625" style="0" customWidth="1"/>
    <col min="3" max="3" width="37.140625" style="0" customWidth="1"/>
    <col min="4" max="5" width="27.140625" style="0" customWidth="1"/>
    <col min="6" max="7" width="20.421875" style="0" customWidth="1"/>
    <col min="8" max="9" width="19.28125" style="0" customWidth="1"/>
    <col min="10" max="13" width="14.57421875" style="0" customWidth="1"/>
    <col min="14" max="15" width="9.28125" style="0" customWidth="1"/>
  </cols>
  <sheetData>
    <row r="1" spans="1:7" ht="12.75">
      <c r="A1" s="18" t="s">
        <v>9</v>
      </c>
      <c r="B1" s="9" t="s">
        <v>40</v>
      </c>
      <c r="E1" s="4"/>
      <c r="F1" s="4"/>
      <c r="G1" s="4"/>
    </row>
    <row r="2" spans="1:7" ht="12.75">
      <c r="A2" s="18" t="s">
        <v>10</v>
      </c>
      <c r="B2" t="s">
        <v>41</v>
      </c>
      <c r="E2" s="4"/>
      <c r="F2" s="4"/>
      <c r="G2" s="4"/>
    </row>
    <row r="3" spans="1:7" ht="12.75">
      <c r="A3" s="18" t="s">
        <v>11</v>
      </c>
      <c r="B3" s="5" t="s">
        <v>42</v>
      </c>
      <c r="C3" s="5"/>
      <c r="E3" s="4"/>
      <c r="F3" s="4"/>
      <c r="G3" s="4"/>
    </row>
    <row r="4" spans="1:7" ht="12.75">
      <c r="A4" s="18" t="s">
        <v>12</v>
      </c>
      <c r="B4" s="11" t="s">
        <v>46</v>
      </c>
      <c r="C4" s="5"/>
      <c r="E4" s="4"/>
      <c r="F4" s="4"/>
      <c r="G4" s="4"/>
    </row>
    <row r="5" spans="1:7" ht="12.75">
      <c r="A5" s="18" t="s">
        <v>13</v>
      </c>
      <c r="B5" s="11" t="s">
        <v>33</v>
      </c>
      <c r="C5" s="5"/>
      <c r="E5" s="4"/>
      <c r="F5" s="4"/>
      <c r="G5" s="4"/>
    </row>
    <row r="6" spans="1:7" ht="12.75">
      <c r="A6" s="18" t="s">
        <v>31</v>
      </c>
      <c r="B6" s="14" t="s">
        <v>34</v>
      </c>
      <c r="C6" s="5"/>
      <c r="E6" s="4"/>
      <c r="F6" s="4"/>
      <c r="G6" s="4"/>
    </row>
    <row r="7" spans="1:7" ht="12.75">
      <c r="A7" s="18" t="s">
        <v>14</v>
      </c>
      <c r="B7" s="5" t="s">
        <v>30</v>
      </c>
      <c r="C7" s="5"/>
      <c r="E7" s="4"/>
      <c r="F7" s="4"/>
      <c r="G7" s="4"/>
    </row>
    <row r="8" spans="1:7" ht="12.75">
      <c r="A8" s="27" t="s">
        <v>23</v>
      </c>
      <c r="B8" s="58">
        <v>74580.6</v>
      </c>
      <c r="C8" s="5"/>
      <c r="E8" s="4"/>
      <c r="F8" s="4"/>
      <c r="G8" s="4"/>
    </row>
    <row r="9" spans="1:7" ht="12.75">
      <c r="A9" s="19" t="s">
        <v>0</v>
      </c>
      <c r="E9" s="4"/>
      <c r="F9" s="4"/>
      <c r="G9" s="4"/>
    </row>
    <row r="10" spans="1:7" ht="12.75">
      <c r="A10" s="20" t="s">
        <v>2</v>
      </c>
      <c r="E10" s="4"/>
      <c r="F10" s="4"/>
      <c r="G10" s="4"/>
    </row>
    <row r="11" spans="1:7" ht="12.75">
      <c r="A11" s="21" t="s">
        <v>8</v>
      </c>
      <c r="E11" s="4"/>
      <c r="F11" s="4"/>
      <c r="G11" s="4"/>
    </row>
    <row r="12" spans="1:7" ht="12.75">
      <c r="A12" s="20" t="s">
        <v>20</v>
      </c>
      <c r="E12" s="4"/>
      <c r="F12" s="4"/>
      <c r="G12" s="4"/>
    </row>
    <row r="13" spans="1:7" ht="12.75">
      <c r="A13" s="20" t="s">
        <v>24</v>
      </c>
      <c r="E13" s="4"/>
      <c r="F13" s="4"/>
      <c r="G13" s="4"/>
    </row>
    <row r="14" spans="1:7" ht="12.75">
      <c r="A14" s="4"/>
      <c r="B14" s="26"/>
      <c r="E14" s="26"/>
      <c r="F14" s="4"/>
      <c r="G14" s="4"/>
    </row>
    <row r="15" spans="1:13" s="25" customFormat="1" ht="12.75">
      <c r="A15" s="24" t="s">
        <v>21</v>
      </c>
      <c r="B15" s="26" t="s">
        <v>35</v>
      </c>
      <c r="C15" s="26"/>
      <c r="D15" s="26"/>
      <c r="E15" s="26"/>
      <c r="F15" s="26"/>
      <c r="G15" s="26"/>
      <c r="H15" s="26"/>
      <c r="I15" s="26"/>
      <c r="J15" s="26"/>
      <c r="K15" s="26"/>
      <c r="L15" s="26"/>
      <c r="M15" s="26"/>
    </row>
    <row r="16" spans="1:256" s="25" customFormat="1" ht="12.75">
      <c r="A16" s="24" t="s">
        <v>22</v>
      </c>
      <c r="B16" s="60"/>
      <c r="C16" s="60"/>
      <c r="D16" s="60"/>
      <c r="E16" s="60"/>
      <c r="F16" s="60"/>
      <c r="G16" s="60"/>
      <c r="H16" s="26"/>
      <c r="I16" s="26"/>
      <c r="J16" s="26"/>
      <c r="K16" s="26"/>
      <c r="L16" s="26"/>
      <c r="M16" s="26"/>
      <c r="IV16" s="26"/>
    </row>
    <row r="17" spans="2:7" ht="12.75">
      <c r="B17" s="26"/>
      <c r="E17" s="4"/>
      <c r="F17" s="26"/>
      <c r="G17" s="26"/>
    </row>
    <row r="18" spans="2:7" ht="12.75">
      <c r="B18" s="26"/>
      <c r="E18" s="65"/>
      <c r="F18" s="26"/>
      <c r="G18" s="26"/>
    </row>
    <row r="19" spans="5:7" ht="12.75">
      <c r="E19" s="65"/>
      <c r="F19" s="65"/>
      <c r="G19" s="65"/>
    </row>
    <row r="20" spans="5:7" ht="12.75">
      <c r="E20" s="65"/>
      <c r="F20" s="65"/>
      <c r="G20" s="65"/>
    </row>
    <row r="21" spans="1:7" ht="51">
      <c r="A21" s="22" t="s">
        <v>15</v>
      </c>
      <c r="B21" s="23" t="s">
        <v>43</v>
      </c>
      <c r="E21" s="4"/>
      <c r="F21" s="4"/>
      <c r="G21" s="65"/>
    </row>
    <row r="22" spans="1:7" ht="63.75">
      <c r="A22" s="22" t="s">
        <v>16</v>
      </c>
      <c r="B22" s="23" t="s">
        <v>44</v>
      </c>
      <c r="E22" s="4"/>
      <c r="F22" s="4"/>
      <c r="G22" s="65"/>
    </row>
    <row r="23" spans="1:7" ht="51">
      <c r="A23" s="22" t="s">
        <v>17</v>
      </c>
      <c r="B23" s="23" t="s">
        <v>45</v>
      </c>
      <c r="C23" s="10"/>
      <c r="E23" s="4"/>
      <c r="F23" s="4"/>
      <c r="G23" s="65"/>
    </row>
    <row r="24" spans="1:7" ht="25.5">
      <c r="A24" s="22" t="s">
        <v>18</v>
      </c>
      <c r="B24" s="23" t="s">
        <v>28</v>
      </c>
      <c r="E24" s="4"/>
      <c r="F24" s="4"/>
      <c r="G24" s="4"/>
    </row>
    <row r="25" spans="1:2" ht="25.5">
      <c r="A25" s="22" t="s">
        <v>32</v>
      </c>
      <c r="B25" s="64" t="s">
        <v>36</v>
      </c>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2019-02-19T17:48:29Z</cp:lastPrinted>
  <dcterms:created xsi:type="dcterms:W3CDTF">2006-04-18T17:38:46Z</dcterms:created>
  <dcterms:modified xsi:type="dcterms:W3CDTF">2019-02-19T17:48:29Z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