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externalReferences>
    <externalReference r:id="rId5"/>
  </externalReference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<sst xmlns="http://schemas.openxmlformats.org/spreadsheetml/2006/main" count="52" uniqueCount="48">
  <si>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</si>
  <si>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</si>
  <si>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</si>
  <si>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</si>
  <si>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</si>
  <si>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</si>
  <si>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</si>
  <si>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</si>
  <si>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</si>
  <si>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</si>
  <si>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</si>
  <si>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</si>
  <si>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</si>
  <si>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</si>
  <si>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</si>
  <si>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</si>
  <si>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</si>
  <si>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</si>
  <si>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</si>
  <si>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</si>
  <si>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</si>
  <si>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</si>
  <si>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</si>
  <si>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</si>
  <si>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</si>
  <si>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</si>
  <si>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</si>
  <si>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</si>
  <si>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</si>
  <si>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</si>
  <si>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</si>
  <si>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O não cumprimento do disposto acarretará a anulação do empenho bem como a aplicação das penalidades previstas no edital e a convocação do fornecedor subseqüente considerando a ordem de classificação do certame.</t>
  </si>
  <si>
    <t>ITEM</t>
  </si>
  <si>
    <t>MENOR PREÇO GLOBAL</t>
  </si>
  <si>
    <t>HORA</t>
  </si>
  <si>
    <t>Homologação: __/__/2020</t>
  </si>
  <si>
    <t>Previsão Publicação: __/__/2020</t>
  </si>
  <si>
    <t>AJUDANTE DE PEDREIRO COM ENCARGOS COMPLEMENTARES</t>
  </si>
  <si>
    <t>PEDREIRO COM ENCARGOS COMPLEMENTARES</t>
  </si>
  <si>
    <t>PREGÃO PRESENCIAL Nº 033/2020</t>
  </si>
  <si>
    <t>PROCESSO ADMINISTRATIVO N° 2827/2019 de 09/08/2019</t>
  </si>
  <si>
    <t>CONTRATAÇÃO DE MÃO DE OBRA PARA SERVIÇO DE ALVENARIA - MURO CEMITÉRIO</t>
  </si>
  <si>
    <t>Sec. Obras</t>
  </si>
  <si>
    <t>Prazo do Contrato: 45 dias trabalhados a contar da emissão da ordem de serviço.</t>
  </si>
  <si>
    <t>O pagamento do objeto de que trata o PREGÃO PRESENCIAL 033/2020, e consequente contrato serão efetuados pela Tesouraria da Prefeitura Municipal de Sumidouro;</t>
  </si>
  <si>
    <t xml:space="preserve">A firma vencedora será a que apresentar a menor proposta global ao final do certame. A firma vencedora deverá proceder o serviço com acompanhamento de responsável técnico da Secretaria de Obras. </t>
  </si>
  <si>
    <t>Nº 1601.1545200162.040.3390.39.00-04 – SMOTSP</t>
  </si>
  <si>
    <t>Abertura das Propostas: 21/02/2020, às 10:00hs</t>
  </si>
</sst>
</file>

<file path=xl/styles.xml><?xml version="1.0" encoding="utf-8"?>
<styleSheet xmlns="http://schemas.openxmlformats.org/spreadsheetml/2006/main">
  <numFmts count="6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4" applyNumberFormat="1" applyFont="1" applyFill="1" applyBorder="1" applyAlignment="1" applyProtection="1">
      <alignment horizontal="left" vertical="center" wrapText="1"/>
      <protection hidden="1"/>
    </xf>
    <xf numFmtId="3" fontId="8" fillId="0" borderId="18" xfId="0" applyNumberFormat="1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866775</xdr:rowOff>
    </xdr:to>
    <xdr:grpSp>
      <xdr:nvGrpSpPr>
        <xdr:cNvPr id="3" name="Group 60"/>
        <xdr:cNvGrpSpPr>
          <a:grpSpLocks/>
        </xdr:cNvGrpSpPr>
      </xdr:nvGrpSpPr>
      <xdr:grpSpPr>
        <a:xfrm>
          <a:off x="5305425" y="285750"/>
          <a:ext cx="1790700" cy="164782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iago\AppData\Roaming\Microsoft\Suplementos\VExten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2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8.00390625" style="1" customWidth="1"/>
    <col min="2" max="2" width="49.8515625" style="2" customWidth="1"/>
    <col min="3" max="3" width="9.7109375" style="1" customWidth="1"/>
    <col min="4" max="4" width="9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0" t="s">
        <v>18</v>
      </c>
      <c r="B2" s="70"/>
      <c r="C2" s="70"/>
      <c r="D2" s="70"/>
      <c r="E2" s="70"/>
      <c r="F2" s="70"/>
      <c r="G2" s="70"/>
    </row>
    <row r="3" spans="1:7" ht="12.75">
      <c r="A3" s="70" t="str">
        <f>UPPER(Dados!B1&amp;"  -  "&amp;Dados!B4)</f>
        <v>PREGÃO PRESENCIAL Nº 033/2020  -  ABERTURA DAS PROPOSTAS: 21/02/2020, ÀS 10:00HS</v>
      </c>
      <c r="B3" s="70"/>
      <c r="C3" s="70"/>
      <c r="D3" s="70"/>
      <c r="E3" s="70"/>
      <c r="F3" s="70"/>
      <c r="G3" s="70"/>
    </row>
    <row r="4" spans="1:7" ht="146.25">
      <c r="A4" s="74" t="str">
        <f>Dados!B3</f>
        <v>CONTRATAÇÃO DE MÃO DE OBRA PARA SERVIÇO DE ALVENARIA - MURO CEMITÉRIO</v>
      </c>
      <c r="B4" s="74"/>
      <c r="C4" s="74"/>
      <c r="D4" s="74"/>
      <c r="E4" s="74"/>
      <c r="F4" s="74"/>
      <c r="G4" s="74"/>
    </row>
    <row r="5" spans="1:7" ht="12.75">
      <c r="A5" s="70" t="str">
        <f>Dados!B2</f>
        <v>PROCESSO ADMINISTRATIVO N° 2827/2019 de 09/08/2019</v>
      </c>
      <c r="B5" s="70"/>
      <c r="C5" s="70"/>
      <c r="D5" s="70"/>
      <c r="E5" s="70"/>
      <c r="F5" s="70"/>
      <c r="G5" s="70"/>
    </row>
    <row r="6" spans="1:7" ht="12.75">
      <c r="A6" s="63" t="str">
        <f>Dados!B7</f>
        <v>MENOR PREÇO GLOBAL</v>
      </c>
      <c r="B6" s="63"/>
      <c r="C6" s="81" t="s">
        <v>28</v>
      </c>
      <c r="D6" s="81"/>
      <c r="E6" s="82">
        <f>Dados!B8</f>
        <v>8353.8</v>
      </c>
      <c r="F6" s="82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2"/>
      <c r="C8" s="72"/>
      <c r="D8" s="72"/>
      <c r="E8" s="72"/>
      <c r="F8" s="72"/>
      <c r="G8" s="72"/>
      <c r="H8" s="50"/>
      <c r="L8" s="43"/>
    </row>
    <row r="9" spans="1:13" s="8" customFormat="1" ht="12" customHeight="1">
      <c r="A9" s="17" t="s">
        <v>1</v>
      </c>
      <c r="B9" s="73"/>
      <c r="C9" s="73"/>
      <c r="D9" s="73"/>
      <c r="E9" s="73"/>
      <c r="F9" s="73"/>
      <c r="G9" s="73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7</v>
      </c>
      <c r="D10" s="79"/>
      <c r="E10" s="80"/>
      <c r="F10" s="80"/>
      <c r="G10" s="80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32</v>
      </c>
      <c r="B12" s="37" t="s">
        <v>3</v>
      </c>
      <c r="C12" s="37" t="s">
        <v>4</v>
      </c>
      <c r="D12" s="37" t="s">
        <v>5</v>
      </c>
      <c r="E12" s="55" t="s">
        <v>24</v>
      </c>
      <c r="F12" s="55" t="s">
        <v>25</v>
      </c>
      <c r="G12" s="37" t="s">
        <v>6</v>
      </c>
      <c r="H12" s="50"/>
      <c r="L12" s="43"/>
    </row>
    <row r="13" spans="1:12" s="8" customFormat="1" ht="27" customHeight="1">
      <c r="A13" s="38">
        <v>1</v>
      </c>
      <c r="B13" s="36" t="s">
        <v>37</v>
      </c>
      <c r="C13" s="39" t="s">
        <v>34</v>
      </c>
      <c r="D13" s="59">
        <v>270</v>
      </c>
      <c r="E13" s="62">
        <v>12.99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27" customHeight="1">
      <c r="A14" s="38">
        <v>2</v>
      </c>
      <c r="B14" s="36" t="s">
        <v>38</v>
      </c>
      <c r="C14" s="39" t="s">
        <v>34</v>
      </c>
      <c r="D14" s="59">
        <v>270</v>
      </c>
      <c r="E14" s="62">
        <v>17.95</v>
      </c>
      <c r="F14" s="57"/>
      <c r="G14" s="40">
        <f>IF(F14="","",IF(ISTEXT(F14),"NC",F14*D14))</f>
      </c>
      <c r="H14" s="50"/>
      <c r="K14" s="7"/>
      <c r="L14" s="43"/>
    </row>
    <row r="15" spans="1:12" s="31" customFormat="1" ht="9">
      <c r="A15" s="42"/>
      <c r="E15" s="56"/>
      <c r="F15" s="75" t="s">
        <v>26</v>
      </c>
      <c r="G15" s="76"/>
      <c r="H15" s="51"/>
      <c r="L15" s="45"/>
    </row>
    <row r="16" spans="6:8" ht="14.25" customHeight="1">
      <c r="F16" s="77">
        <f>IF(SUM(G13:G14)=0,"",SUM(G13:G14))</f>
      </c>
      <c r="G16" s="78"/>
      <c r="H16" s="52"/>
    </row>
    <row r="17" spans="1:12" s="46" customFormat="1" ht="20.25" customHeight="1">
      <c r="A17" s="71" t="str">
        <f>" - "&amp;Dados!B21</f>
        <v> - A firma vencedora será a que apresentar a menor proposta global ao final do certame. A firma vencedora deverá proceder o serviço com acompanhamento de responsável técnico da Secretaria de Obras. </v>
      </c>
      <c r="B17" s="71"/>
      <c r="C17" s="71"/>
      <c r="D17" s="71"/>
      <c r="E17" s="71"/>
      <c r="F17" s="71"/>
      <c r="G17" s="71"/>
      <c r="H17" s="53"/>
      <c r="L17" s="47"/>
    </row>
    <row r="18" spans="1:12" s="46" customFormat="1" ht="20.25" customHeight="1">
      <c r="A18" s="71" t="str">
        <f>" - "&amp;Dados!B22</f>
        <v> - O não cumprimento do disposto acarretará a anulação do empenho bem como a aplicação das penalidades previstas no edital e a convocação do fornecedor subseqüente considerando a ordem de classificação do certame.</v>
      </c>
      <c r="B18" s="71"/>
      <c r="C18" s="71"/>
      <c r="D18" s="71"/>
      <c r="E18" s="71"/>
      <c r="F18" s="71"/>
      <c r="G18" s="71"/>
      <c r="H18" s="53"/>
      <c r="L18" s="47"/>
    </row>
    <row r="19" spans="1:12" s="46" customFormat="1" ht="9">
      <c r="A19" s="71" t="str">
        <f>" - "&amp;Dados!B23</f>
        <v> - O pagamento do objeto de que trata o PREGÃO PRESENCIAL 033/2020, e consequente contrato serão efetuados pela Tesouraria da Prefeitura Municipal de Sumidouro;</v>
      </c>
      <c r="B19" s="71"/>
      <c r="C19" s="71"/>
      <c r="D19" s="71"/>
      <c r="E19" s="71"/>
      <c r="F19" s="71"/>
      <c r="G19" s="71"/>
      <c r="H19" s="53"/>
      <c r="L19" s="47"/>
    </row>
    <row r="20" spans="1:12" s="31" customFormat="1" ht="9">
      <c r="A20" s="71" t="str">
        <f>" - "&amp;Dados!B24</f>
        <v> - Proposta válida por 60 (sessenta) dias</v>
      </c>
      <c r="B20" s="71"/>
      <c r="C20" s="71"/>
      <c r="D20" s="71"/>
      <c r="E20" s="71"/>
      <c r="F20" s="71"/>
      <c r="G20" s="71"/>
      <c r="H20" s="51"/>
      <c r="L20" s="45"/>
    </row>
    <row r="21" ht="12.75">
      <c r="H21" s="54"/>
    </row>
  </sheetData>
  <sheetProtection/>
  <autoFilter ref="A11:G20"/>
  <mergeCells count="15">
    <mergeCell ref="A20:G20"/>
    <mergeCell ref="B9:G9"/>
    <mergeCell ref="A3:G3"/>
    <mergeCell ref="A4:G4"/>
    <mergeCell ref="A5:G5"/>
    <mergeCell ref="F15:G15"/>
    <mergeCell ref="F16:G16"/>
    <mergeCell ref="D10:G10"/>
    <mergeCell ref="C6:D6"/>
    <mergeCell ref="E6:F6"/>
    <mergeCell ref="A2:G2"/>
    <mergeCell ref="A17:G17"/>
    <mergeCell ref="A18:G18"/>
    <mergeCell ref="A19:G19"/>
    <mergeCell ref="B8:G8"/>
  </mergeCells>
  <conditionalFormatting sqref="F15">
    <cfRule type="expression" priority="1" dxfId="12" stopIfTrue="1">
      <formula>IF($J15="Empate",IF(H15=1,TRUE(),FALSE()),FALSE())</formula>
    </cfRule>
    <cfRule type="expression" priority="2" dxfId="13" stopIfTrue="1">
      <formula>IF(H15="&gt;",FALSE(),IF(H15&gt;0,TRUE(),FALSE()))</formula>
    </cfRule>
    <cfRule type="expression" priority="3" dxfId="0" stopIfTrue="1">
      <formula>IF(H15="&gt;",TRUE(),FALSE())</formula>
    </cfRule>
  </conditionalFormatting>
  <conditionalFormatting sqref="F16">
    <cfRule type="expression" priority="4" dxfId="9" stopIfTrue="1">
      <formula>IF($J15="OK",IF(H15=1,TRUE(),FALSE()),FALSE())</formula>
    </cfRule>
    <cfRule type="expression" priority="5" dxfId="14" stopIfTrue="1">
      <formula>IF($J15="Empate",IF(H15=1,TRUE(),FALSE()),FALSE())</formula>
    </cfRule>
    <cfRule type="expression" priority="6" dxfId="7" stopIfTrue="1">
      <formula>IF($J15="Empate",IF(H15=2,TRUE(),FALSE()),FALSE())</formula>
    </cfRule>
  </conditionalFormatting>
  <conditionalFormatting sqref="D13:D14">
    <cfRule type="expression" priority="12" dxfId="5" stopIfTrue="1">
      <formula>$A13</formula>
    </cfRule>
  </conditionalFormatting>
  <conditionalFormatting sqref="G13:G14">
    <cfRule type="expression" priority="25" dxfId="0" stopIfTrue="1">
      <formula>IF(ISTEXT(F13),FALSE(),IF(F13&gt;E13,TRUE(),FALSE()))</formula>
    </cfRule>
  </conditionalFormatting>
  <conditionalFormatting sqref="F13:F14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8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8</v>
      </c>
      <c r="B1" s="9" t="s">
        <v>39</v>
      </c>
      <c r="E1" s="4"/>
      <c r="F1" s="4"/>
      <c r="G1" s="4"/>
    </row>
    <row r="2" spans="1:7" ht="12.75">
      <c r="A2" s="18" t="s">
        <v>9</v>
      </c>
      <c r="B2" t="s">
        <v>40</v>
      </c>
      <c r="E2" s="4"/>
      <c r="F2" s="4"/>
      <c r="G2" s="4"/>
    </row>
    <row r="3" spans="1:7" ht="12.75">
      <c r="A3" s="18" t="s">
        <v>10</v>
      </c>
      <c r="B3" s="5" t="s">
        <v>41</v>
      </c>
      <c r="C3" s="5"/>
      <c r="E3" s="4"/>
      <c r="F3" s="4"/>
      <c r="G3" s="4"/>
    </row>
    <row r="4" spans="1:7" ht="12.75">
      <c r="A4" s="18" t="s">
        <v>11</v>
      </c>
      <c r="B4" s="11" t="s">
        <v>47</v>
      </c>
      <c r="C4" s="5"/>
      <c r="E4" s="4"/>
      <c r="F4" s="4"/>
      <c r="G4" s="4"/>
    </row>
    <row r="5" spans="1:7" ht="12.75">
      <c r="A5" s="18" t="s">
        <v>12</v>
      </c>
      <c r="B5" s="11" t="s">
        <v>35</v>
      </c>
      <c r="C5" s="5"/>
      <c r="E5" s="4"/>
      <c r="F5" s="4"/>
      <c r="G5" s="4"/>
    </row>
    <row r="6" spans="1:7" ht="12.75">
      <c r="A6" s="18" t="s">
        <v>29</v>
      </c>
      <c r="B6" s="14" t="s">
        <v>36</v>
      </c>
      <c r="C6" s="5"/>
      <c r="E6" s="4"/>
      <c r="F6" s="4"/>
      <c r="G6" s="4"/>
    </row>
    <row r="7" spans="1:7" ht="12.75">
      <c r="A7" s="18" t="s">
        <v>13</v>
      </c>
      <c r="B7" s="5" t="s">
        <v>33</v>
      </c>
      <c r="C7" s="5"/>
      <c r="E7" s="4"/>
      <c r="F7" s="4"/>
      <c r="G7" s="4"/>
    </row>
    <row r="8" spans="1:7" ht="12.75">
      <c r="A8" s="27" t="s">
        <v>22</v>
      </c>
      <c r="B8" s="58">
        <v>8353.8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7</v>
      </c>
      <c r="E11" s="4"/>
      <c r="F11" s="4"/>
      <c r="G11" s="4"/>
    </row>
    <row r="12" spans="1:7" ht="12.75">
      <c r="A12" s="20" t="s">
        <v>19</v>
      </c>
      <c r="E12" s="4"/>
      <c r="F12" s="4"/>
      <c r="G12" s="4"/>
    </row>
    <row r="13" spans="1:7" ht="12.75">
      <c r="A13" s="20" t="s">
        <v>23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20</v>
      </c>
      <c r="B15" s="65" t="s">
        <v>42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21</v>
      </c>
      <c r="B16" s="65" t="s">
        <v>46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67"/>
      <c r="E17" s="4"/>
      <c r="F17" s="26"/>
      <c r="G17" s="26"/>
    </row>
    <row r="18" spans="2:7" ht="12.75">
      <c r="B18" s="6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51">
      <c r="A21" s="22" t="s">
        <v>14</v>
      </c>
      <c r="B21" s="23" t="s">
        <v>45</v>
      </c>
      <c r="E21" s="4"/>
      <c r="F21" s="4"/>
      <c r="G21" s="64"/>
    </row>
    <row r="22" spans="1:7" ht="51">
      <c r="A22" s="22" t="s">
        <v>15</v>
      </c>
      <c r="B22" s="23" t="s">
        <v>31</v>
      </c>
      <c r="E22" s="4"/>
      <c r="F22" s="4"/>
      <c r="G22" s="64"/>
    </row>
    <row r="23" spans="1:7" ht="51">
      <c r="A23" s="22" t="s">
        <v>16</v>
      </c>
      <c r="B23" s="23" t="s">
        <v>44</v>
      </c>
      <c r="C23" s="10"/>
      <c r="E23" s="4"/>
      <c r="F23" s="4"/>
      <c r="G23" s="64"/>
    </row>
    <row r="24" spans="1:7" ht="25.5">
      <c r="A24" s="22" t="s">
        <v>17</v>
      </c>
      <c r="B24" s="68" t="s">
        <v>27</v>
      </c>
      <c r="E24" s="4"/>
      <c r="F24" s="4"/>
      <c r="G24" s="4"/>
    </row>
    <row r="25" spans="1:2" ht="25.5">
      <c r="A25" s="22" t="s">
        <v>30</v>
      </c>
      <c r="B25" s="69" t="s">
        <v>43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2020-02-05T16:38:36Z</cp:lastPrinted>
  <dcterms:created xsi:type="dcterms:W3CDTF">2006-04-18T17:38:46Z</dcterms:created>
  <dcterms:modified xsi:type="dcterms:W3CDTF">2020-02-05T16:53:35Z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