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Preços'!$A$11:$G$24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<sst xmlns="http://schemas.openxmlformats.org/spreadsheetml/2006/main" count="59" uniqueCount="51">
  <si>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</si>
  <si>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</si>
  <si>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</si>
  <si>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</si>
  <si>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</si>
  <si>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</si>
  <si>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</si>
  <si>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</si>
  <si>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</si>
  <si>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</si>
  <si>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</si>
  <si>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</si>
  <si>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</si>
  <si>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</si>
  <si>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</si>
  <si>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</si>
  <si>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</si>
  <si>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</si>
  <si>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</si>
  <si>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</si>
  <si>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</si>
  <si>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</si>
  <si>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</si>
  <si>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</si>
  <si>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</si>
  <si>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</si>
  <si>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</si>
  <si>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</si>
  <si>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</si>
  <si>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</si>
  <si>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</si>
  <si>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</si>
  <si>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</si>
  <si>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</si>
  <si>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</si>
  <si>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Prazo do Ata: A contar da sua assinatura para um período de 12 meses.</t>
  </si>
  <si>
    <t xml:space="preserve">VIGA DE EUCALIPTO - COMPRIMENTO 08 METROS X 1,30 M DE CIRCUNFERÊNCIA </t>
  </si>
  <si>
    <t xml:space="preserve">VIGA DE EUCALIPTO - COMPRIMENTO 10 METROS X 1,30 M DE CIRCUNFERÊNCIA </t>
  </si>
  <si>
    <t xml:space="preserve">VIGA DE EUCALIPTO - COMPRIMENTO 12 METROS X 1,30 M DE CIRCUNFERÊNCIA </t>
  </si>
  <si>
    <t xml:space="preserve">VIGA DE EUCALIPTO - COMPRIMENTO 14 METROS X 1,30 M DE CIRCUNFERÊNCIA </t>
  </si>
  <si>
    <t>PRANCHÃO DE EUCALIPTO 3,50 M X 7 CM X 20 CM</t>
  </si>
  <si>
    <t>PREGO 26 X 84 (PREGO PARA PRANCHÕES)</t>
  </si>
  <si>
    <t>KG</t>
  </si>
  <si>
    <t>Sec. Obras</t>
  </si>
  <si>
    <t>PREGÃO PRESENCIAL Nº 036/2019</t>
  </si>
  <si>
    <t>PROCESSO ADMINISTRATIVO N° 0090/2019 de 10/01/2019</t>
  </si>
  <si>
    <t>EVENTUAL AQUISIÇÃO DE VIGAS E PRANCHÕES - SRP</t>
  </si>
  <si>
    <t>O pagamento do objeto de que trata o PREGÃO PRESENCIAL 036/2019, e consequente contrato serão efetuados pela Tesouraria da Prefeitura Municipal de Sumidouro.</t>
  </si>
  <si>
    <t>O objeto do presente termo de referência será recebido em remessa parcelada pela secretaria.</t>
  </si>
  <si>
    <t>Os itens deverão ser entregues na sede do órgão, no endereço: Avenida José de Alencar 1500 – sede da secretaria Municipal de Obras de 08:00h às 15:00h, ou em qualquer localidade dentro do limite do Município. Sendo o frete, carga e descarga por conta do fornecedor até o local indicado.</t>
  </si>
  <si>
    <t>Abertura das Propostas: 28/03/2019,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</si>
</sst>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933450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7145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5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036/2019  -  ABERTURA DAS PROPOSTAS: 28/03/2019, ÀS 10:00HS</v>
      </c>
      <c r="B3" s="66"/>
      <c r="C3" s="66"/>
      <c r="D3" s="66"/>
      <c r="E3" s="66"/>
      <c r="F3" s="66"/>
      <c r="G3" s="66"/>
    </row>
    <row r="4" spans="1:7" ht="157.5">
      <c r="A4" s="70" t="str">
        <f>Dados!B3</f>
        <v>EVENTUAL AQUISIÇÃO DE VIGAS E PRANCHÕES - SRP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0090/2019 de 10/01/2019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525362.72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7.75" customHeight="1">
      <c r="A13" s="38">
        <v>1</v>
      </c>
      <c r="B13" s="36" t="s">
        <v>36</v>
      </c>
      <c r="C13" s="39" t="s">
        <v>5</v>
      </c>
      <c r="D13" s="59">
        <v>48</v>
      </c>
      <c r="E13" s="62">
        <v>1194.67</v>
      </c>
      <c r="F13" s="57"/>
      <c r="G13" s="40">
        <f aca="true" t="shared" si="0" ref="G13:G18">IF(F13="","",IF(ISTEXT(F13),"NC",F13*D13))</f>
      </c>
      <c r="H13" s="50"/>
      <c r="K13" s="7"/>
      <c r="L13" s="43"/>
    </row>
    <row r="14" spans="1:12" s="8" customFormat="1" ht="27.75" customHeight="1">
      <c r="A14" s="38">
        <v>2</v>
      </c>
      <c r="B14" s="36" t="s">
        <v>37</v>
      </c>
      <c r="C14" s="39" t="s">
        <v>5</v>
      </c>
      <c r="D14" s="59">
        <v>40</v>
      </c>
      <c r="E14" s="62">
        <v>1486</v>
      </c>
      <c r="F14" s="57"/>
      <c r="G14" s="40">
        <f t="shared" si="0"/>
      </c>
      <c r="H14" s="50"/>
      <c r="K14" s="7"/>
      <c r="L14" s="43"/>
    </row>
    <row r="15" spans="1:12" s="8" customFormat="1" ht="27.75" customHeight="1">
      <c r="A15" s="38">
        <v>3</v>
      </c>
      <c r="B15" s="36" t="s">
        <v>38</v>
      </c>
      <c r="C15" s="39" t="s">
        <v>5</v>
      </c>
      <c r="D15" s="59">
        <v>32</v>
      </c>
      <c r="E15" s="62">
        <v>1879.33</v>
      </c>
      <c r="F15" s="57"/>
      <c r="G15" s="40">
        <f t="shared" si="0"/>
      </c>
      <c r="H15" s="50"/>
      <c r="K15" s="7"/>
      <c r="L15" s="43"/>
    </row>
    <row r="16" spans="1:12" s="8" customFormat="1" ht="27.75" customHeight="1">
      <c r="A16" s="38">
        <v>4</v>
      </c>
      <c r="B16" s="36" t="s">
        <v>39</v>
      </c>
      <c r="C16" s="39" t="s">
        <v>5</v>
      </c>
      <c r="D16" s="59">
        <v>24</v>
      </c>
      <c r="E16" s="62">
        <v>2300</v>
      </c>
      <c r="F16" s="57"/>
      <c r="G16" s="40">
        <f t="shared" si="0"/>
      </c>
      <c r="H16" s="50"/>
      <c r="K16" s="7"/>
      <c r="L16" s="43"/>
    </row>
    <row r="17" spans="1:12" s="8" customFormat="1" ht="27.75" customHeight="1">
      <c r="A17" s="38">
        <v>5</v>
      </c>
      <c r="B17" s="36" t="s">
        <v>40</v>
      </c>
      <c r="C17" s="39" t="s">
        <v>5</v>
      </c>
      <c r="D17" s="59">
        <v>4000</v>
      </c>
      <c r="E17" s="62">
        <v>67.12</v>
      </c>
      <c r="F17" s="57"/>
      <c r="G17" s="40">
        <f t="shared" si="0"/>
      </c>
      <c r="H17" s="50"/>
      <c r="K17" s="7"/>
      <c r="L17" s="43"/>
    </row>
    <row r="18" spans="1:12" s="8" customFormat="1" ht="27.75" customHeight="1">
      <c r="A18" s="38">
        <v>6</v>
      </c>
      <c r="B18" s="36" t="s">
        <v>41</v>
      </c>
      <c r="C18" s="39" t="s">
        <v>42</v>
      </c>
      <c r="D18" s="59">
        <v>1000</v>
      </c>
      <c r="E18" s="62">
        <v>24.76</v>
      </c>
      <c r="F18" s="57"/>
      <c r="G18" s="40">
        <f t="shared" si="0"/>
      </c>
      <c r="H18" s="50"/>
      <c r="K18" s="7"/>
      <c r="L18" s="43"/>
    </row>
    <row r="19" spans="1:12" s="31" customFormat="1" ht="9">
      <c r="A19" s="42"/>
      <c r="E19" s="56"/>
      <c r="F19" s="71" t="s">
        <v>27</v>
      </c>
      <c r="G19" s="72"/>
      <c r="H19" s="51"/>
      <c r="L19" s="45"/>
    </row>
    <row r="20" spans="6:8" ht="14.25" customHeight="1">
      <c r="F20" s="73">
        <f>IF(SUM(G13:G18)=0,"",SUM(G13:G18))</f>
      </c>
      <c r="G20" s="74"/>
      <c r="H20" s="52"/>
    </row>
    <row r="21" spans="1:12" s="46" customFormat="1" ht="9">
      <c r="A21" s="67" t="str">
        <f>" - "&amp;Dados!B21</f>
        <v> - O objeto do presente termo de referência será recebido em remessa parcelada pela secretaria.</v>
      </c>
      <c r="B21" s="67"/>
      <c r="C21" s="67"/>
      <c r="D21" s="67"/>
      <c r="E21" s="67"/>
      <c r="F21" s="67"/>
      <c r="G21" s="67"/>
      <c r="H21" s="53"/>
      <c r="L21" s="47"/>
    </row>
    <row r="22" spans="1:12" s="46" customFormat="1" ht="22.5" customHeight="1">
      <c r="A22" s="67" t="str">
        <f>" - "&amp;Dados!B22</f>
        <v> - Os itens deverão ser entregues na sede do órgão, no endereço: Avenida José de Alencar 1500 – sede da secretaria Municipal de Obras de 08:00h às 15:00h, ou em qualquer localidade dentro do limite do Município. Sendo o frete, carga e descarga por conta do fornecedor até o local indicado.</v>
      </c>
      <c r="B22" s="67"/>
      <c r="C22" s="67"/>
      <c r="D22" s="67"/>
      <c r="E22" s="67"/>
      <c r="F22" s="67"/>
      <c r="G22" s="67"/>
      <c r="H22" s="53"/>
      <c r="L22" s="47"/>
    </row>
    <row r="23" spans="1:12" s="46" customFormat="1" ht="22.5" customHeight="1">
      <c r="A23" s="67" t="str">
        <f>" - "&amp;Dados!B23</f>
        <v> - O pagamento do objeto de que trata o PREGÃO PRESENCIAL 036/2019, e consequente contrato serão efetuados pela Tesouraria da Prefeitura Municipal de Sumidouro.</v>
      </c>
      <c r="B23" s="67"/>
      <c r="C23" s="67"/>
      <c r="D23" s="67"/>
      <c r="E23" s="67"/>
      <c r="F23" s="67"/>
      <c r="G23" s="67"/>
      <c r="H23" s="53"/>
      <c r="L23" s="47"/>
    </row>
    <row r="24" spans="1:12" s="31" customFormat="1" ht="9">
      <c r="A24" s="67" t="str">
        <f>" - "&amp;Dados!B24</f>
        <v> - Proposta válida por 60 (sessenta) dias</v>
      </c>
      <c r="B24" s="67"/>
      <c r="C24" s="67"/>
      <c r="D24" s="67"/>
      <c r="E24" s="67"/>
      <c r="F24" s="67"/>
      <c r="G24" s="67"/>
      <c r="H24" s="51"/>
      <c r="L24" s="45"/>
    </row>
    <row r="25" ht="12.75">
      <c r="H25" s="54"/>
    </row>
    <row r="26" ht="12.75">
      <c r="H26" s="54"/>
    </row>
    <row r="27" ht="12.75">
      <c r="H27" s="54"/>
    </row>
    <row r="28" ht="12.75">
      <c r="H28" s="54"/>
    </row>
    <row r="29" ht="12.75">
      <c r="H29" s="54"/>
    </row>
    <row r="30" ht="12.75">
      <c r="H30" s="54"/>
    </row>
    <row r="31" spans="2:7" ht="12.75" customHeight="1">
      <c r="B31" s="1"/>
      <c r="D31" s="1"/>
      <c r="G31" s="1"/>
    </row>
    <row r="32" spans="2:7" ht="12.75">
      <c r="B32" s="1"/>
      <c r="D32" s="1"/>
      <c r="G32" s="1"/>
    </row>
    <row r="33" spans="2:7" ht="12.75">
      <c r="B33" s="1"/>
      <c r="D33" s="1"/>
      <c r="G33" s="1"/>
    </row>
    <row r="34" spans="2:7" ht="12.75">
      <c r="B34" s="1"/>
      <c r="D34" s="1"/>
      <c r="G34" s="1"/>
    </row>
    <row r="35" spans="2:7" ht="12.75">
      <c r="B35" s="1"/>
      <c r="D35" s="1"/>
      <c r="G35" s="1"/>
    </row>
  </sheetData>
  <sheetProtection/>
  <autoFilter ref="A11:G24"/>
  <mergeCells count="15">
    <mergeCell ref="A24:G24"/>
    <mergeCell ref="B9:G9"/>
    <mergeCell ref="A3:G3"/>
    <mergeCell ref="A4:G4"/>
    <mergeCell ref="A5:G5"/>
    <mergeCell ref="F19:G19"/>
    <mergeCell ref="F20:G20"/>
    <mergeCell ref="D10:G10"/>
    <mergeCell ref="C6:D6"/>
    <mergeCell ref="E6:F6"/>
    <mergeCell ref="A2:G2"/>
    <mergeCell ref="A21:G21"/>
    <mergeCell ref="A22:G22"/>
    <mergeCell ref="A23:G23"/>
    <mergeCell ref="B8:G8"/>
  </mergeCells>
  <conditionalFormatting sqref="F19">
    <cfRule type="expression" priority="1" dxfId="12" stopIfTrue="1">
      <formula>IF($J19="Empate",IF(H19=1,TRUE(),FALSE()),FALSE())</formula>
    </cfRule>
    <cfRule type="expression" priority="2" dxfId="13" stopIfTrue="1">
      <formula>IF(H19="&gt;",FALSE(),IF(H19&gt;0,TRUE(),FALSE()))</formula>
    </cfRule>
    <cfRule type="expression" priority="3" dxfId="0" stopIfTrue="1">
      <formula>IF(H19="&gt;",TRUE(),FALSE())</formula>
    </cfRule>
  </conditionalFormatting>
  <conditionalFormatting sqref="F20">
    <cfRule type="expression" priority="4" dxfId="9" stopIfTrue="1">
      <formula>IF($J19="OK",IF(H19=1,TRUE(),FALSE()),FALSE())</formula>
    </cfRule>
    <cfRule type="expression" priority="5" dxfId="14" stopIfTrue="1">
      <formula>IF($J19="Empate",IF(H19=1,TRUE(),FALSE()),FALSE())</formula>
    </cfRule>
    <cfRule type="expression" priority="6" dxfId="7" stopIfTrue="1">
      <formula>IF($J19="Empate",IF(H19=2,TRUE(),FALSE()),FALSE())</formula>
    </cfRule>
  </conditionalFormatting>
  <conditionalFormatting sqref="F13:F18">
    <cfRule type="cellIs" priority="11" dxfId="6" operator="equal" stopIfTrue="1">
      <formula>""</formula>
    </cfRule>
  </conditionalFormatting>
  <conditionalFormatting sqref="D13:D18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8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8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44</v>
      </c>
      <c r="E1" s="4"/>
      <c r="F1" s="4"/>
      <c r="G1" s="4"/>
    </row>
    <row r="2" spans="1:7" ht="12.75">
      <c r="A2" s="18" t="s">
        <v>10</v>
      </c>
      <c r="B2" t="s">
        <v>45</v>
      </c>
      <c r="E2" s="4"/>
      <c r="F2" s="4"/>
      <c r="G2" s="4"/>
    </row>
    <row r="3" spans="1:7" ht="12.75">
      <c r="A3" s="18" t="s">
        <v>11</v>
      </c>
      <c r="B3" s="5" t="s">
        <v>46</v>
      </c>
      <c r="C3" s="5"/>
      <c r="E3" s="4"/>
      <c r="F3" s="4"/>
      <c r="G3" s="4"/>
    </row>
    <row r="4" spans="1:7" ht="12.75">
      <c r="A4" s="18" t="s">
        <v>12</v>
      </c>
      <c r="B4" s="11" t="s">
        <v>50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525362.72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43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/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25.5">
      <c r="A21" s="22" t="s">
        <v>15</v>
      </c>
      <c r="B21" s="23" t="s">
        <v>48</v>
      </c>
      <c r="E21" s="4"/>
      <c r="F21" s="4"/>
      <c r="G21" s="65"/>
    </row>
    <row r="22" spans="1:7" ht="76.5">
      <c r="A22" s="22" t="s">
        <v>16</v>
      </c>
      <c r="B22" s="23" t="s">
        <v>49</v>
      </c>
      <c r="E22" s="4"/>
      <c r="F22" s="4"/>
      <c r="G22" s="65"/>
    </row>
    <row r="23" spans="1:7" ht="51">
      <c r="A23" s="22" t="s">
        <v>17</v>
      </c>
      <c r="B23" s="23" t="s">
        <v>47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2019-03-11T17:11:51Z</cp:lastPrinted>
  <dcterms:created xsi:type="dcterms:W3CDTF">2006-04-18T17:38:46Z</dcterms:created>
  <dcterms:modified xsi:type="dcterms:W3CDTF">2019-03-11T17:45:37Z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