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Preços'!$A$11:$G$34</definedName>
    <definedName name="_xlfn.BAHTTEXT" hidden="1">#NAME?</definedName>
    <definedName name="_xlnm.Print_Titles" localSheetId="0">'Quadro de Preços'!$1:$12</definedName>
  </definedNames>
  <calcPr fullCalcOnLoad="1"/>
</workbook>
</file>

<file path=xl/sharedStrings.xml><?xml version="1.0" encoding="utf-8"?>
<sst xmlns="http://schemas.openxmlformats.org/spreadsheetml/2006/main" count="80" uniqueCount="61">
  <si>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</si>
  <si>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</si>
  <si>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</si>
  <si>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</si>
  <si>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</si>
  <si>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</si>
  <si>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</si>
  <si>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</si>
  <si>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</si>
  <si>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</si>
  <si>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</si>
  <si>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</si>
  <si>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</si>
  <si>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</si>
  <si>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</si>
  <si>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</si>
  <si>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</si>
  <si>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</si>
  <si>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</si>
  <si>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</si>
  <si>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</si>
  <si>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</si>
  <si>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</si>
  <si>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</si>
  <si>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</si>
  <si>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</si>
  <si>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</si>
  <si>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</si>
  <si>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</si>
  <si>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</si>
  <si>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</si>
  <si>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</si>
  <si>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</si>
  <si>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Homologação: __/__/2019</t>
  </si>
  <si>
    <t>Previsão Publicação: __/__/2019</t>
  </si>
  <si>
    <t>Prazo do Contrato: Entrega Imediata.</t>
  </si>
  <si>
    <t>ARQUIVO DE AÇO COM 4 GAVETAS E COM DESLIZAMENTO DA GAVETA DE TRILHO TELESCÓPIO</t>
  </si>
  <si>
    <t>SELADORA TIPO MANUAL COM PEDAL/ GRAU CIRÚRGICO 110V</t>
  </si>
  <si>
    <t>AUTOCLAVE HORIZONTAL DE MESA (ATÉ 75 LITROS) COM CÂMARA DE ESTERILIZAÇÃO DE AÇO INOXIDÁVEL. MODO DE OPERAÇÃO/ CAPACIDADE/ ACESSÓRIOS: DIGITAL/ 25 LITROS/ NÃO POSSUI</t>
  </si>
  <si>
    <t>BALANÇA ANTROPOMÉTRICA ADULTO ATÉ 200 KG. MODO DE OPERAÇÃO/CAPACIDADE: DIGITAL/ ATÉ 200KG
RÉGUA ANTROPOMÉTRICA: ATÉ 2 METROS</t>
  </si>
  <si>
    <t>BALANÇA ANTROPOMÉTRICA INFANTIL MECÂNICA ATÉ 16 KG. DIMENSÃO DA CONCHA: MÍNIMO DE 540 X 290 (MM). TARA: POSSUI</t>
  </si>
  <si>
    <t>GELADEIRA/ REFRIGERADOR DE 250 A 299 LITROS</t>
  </si>
  <si>
    <t>BALDE A PEDAL DE POLIPROPILENO DE 49 LITROS</t>
  </si>
  <si>
    <t>BALDE/ LIXEIRA DE AÇO INOX/ PINTADO CAPACIDADE 12 LITROS</t>
  </si>
  <si>
    <t>ARMÁRIO. DIMENSÕES/ PRATELEIRAS: ALTURA 180 CM; LARGURA 110 CM. MATERIAL CONFECÇÃO: AÇO. CAPACIDADE MÍNIMA DE PRATELEIRAS 40 KG. COR: BRANCA</t>
  </si>
  <si>
    <t>MESA PARA REFEIÇÃO DE AÇO FERRO/ PINTADO. TAMPO: MADEIRA/ MDP/ MDF/ SIMILAR. REGULAGEM DE ALTURA; MANÍPULO COM 4 PÉS COM RODÍZIO</t>
  </si>
  <si>
    <t>MESA AUXILIAR. DIMENSÕES MÍNIMAS/ MATERIAL DE CONFECÇÃO: 40X40X80 CM/ AÇO INOXÍVEL. RODÍZIOS: POSSUI</t>
  </si>
  <si>
    <t>MOCHO. MATERIAL DE CONFECÇÃO: AÇO CARBONO. ENCOSTO: POSSUI. REGULAGEM DE ALTURA: A GÁS</t>
  </si>
  <si>
    <t>FOCO REFLETOR AMBULATORIAL COM ILUMINAÇÃO DE LED E HASTE FLEXÍVEL</t>
  </si>
  <si>
    <t>ESCADA DE 2 DEGRAUS DE AÇO INOXIDÁVEL</t>
  </si>
  <si>
    <t>IMPRESSORA LASER MULTIFUNCIONAL (COPIADORA, SCANNER E FAX) ESPECIFICAÇÃO MÍNIMA: QUE ESTEJA EM LINHA DE PRODUÇÃO PELO FABRICANTE; IMPRESSORA COM TECNOLOGIA LASER OU LED; PADRÃO DE COR MONOCROMÁTICO; TIPO MULTIFUNCIONAL (IMPRIME, COPIA, DIGITALIZA, FAX); MEMÓRIA 128 MB; RESOLUÇÃO DE IMPRESSÃO 600 X 600 DPI; RESOLUÇÃO DE DIGITALIZAÇÃO 1200 X 1200 DPI; RESOLUÇÃO DE CÓPIA 600 X 600; VELOCIDADE DE IMPRESSÃO 30 PPM PRETO E BRANCO; CAPACIDADE DA BANDEJA 150 PÁGINAS; CICLO MENSAL 30.000 PÁGINAS; FAX 33.6KBPS OPCIONAL; INTERFACES USB, REDE ETHERNET 10/100 E WIFI 802.11 B/G/N ; FRENTE E VERSO AUTOMÁTICO; O PRODUTO DEVERÁ SER NOVO, SEM USO, REFORMA OU RECONDICIONAMENTO; GARANTIA MÍNIMA DE 12 MESES</t>
  </si>
  <si>
    <t>COMPUTADOR (DESKTOP-BÁSICO) ESPECIFICAÇÃO MÍNIMA: QUE ESTEJA EM LINHA DE PRODUÇÃO PELO FABRICANTE; COMPUTADOR DESKTOP COM PROCESSADOR NO MÍNIMO INTEL CORE I3 OU AMD A10 OU SIMILAR; POSSUIR 1 (UM) DISCO RÍGIDO DE 500 GIGABYTE; MEMÓRIA RAM DE 08 (OITO)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01 (UM) GIGABYTE DE MEMÓRIA, POSSUIR SUPORTE AO MICROSOFT DIRECTX 10.1 OU SUPERIOR, SUPORTAR MONITOR ESTENDIDO, POSSUIR NO MÍNIMO 02 (DUAS) SAÍDAS DE VÍDEO, SENDO PELO MENOS 01 (UMA)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t>
  </si>
  <si>
    <t>Sec. Saúde</t>
  </si>
  <si>
    <t>PREGÃO PRESENCIAL Nº 041/2019</t>
  </si>
  <si>
    <t>PROCESSO ADMINISTRATIVO N° 3606/2018 de 21/11/2018</t>
  </si>
  <si>
    <t>AQUISIÇÃO DE EQUIPAMENTOS MÉDICO E HOSPITALARES</t>
  </si>
  <si>
    <t>Nº 1801.1030100701.156 44.90.52.00-69 – SMS</t>
  </si>
  <si>
    <t>O objeto do presente termo de referência será recebido em remessa única pela Secretaria com prazo não superior a 15 (quinze) dias úteis após recebimento da nota de empenho.</t>
  </si>
  <si>
    <t>Os bens deverão ser entregues na sede do órgão, no endereço: se material permanente: Setor de Patrimônio, se material de consumo: Setor de Almoxarifado, Rua Dr. Carolino Ribeiro de Moura, Centro, Sumidouro, no horário das 09h00min às 12h00min horas e de 14h00min as 17h00min horas. Sendo o frete, carga e descarga por conta do fornecedor até o local indicado.</t>
  </si>
  <si>
    <t>O pagamento do objeto de que trata o PREGÃO PRESENCIAL 041/2019, e consequente contrato serão efetuados pela Tesouraria da Secretaria Municipal de Saúde de Sumidouro no prazo de até 30 (trinta) dias;</t>
  </si>
  <si>
    <t>Abertura das Propostas: 10/04/2019, às 10:00hs</t>
  </si>
</sst>
</file>

<file path=xl/styles.xml><?xml version="1.0" encoding="utf-8"?>
<styleSheet xmlns="http://schemas.openxmlformats.org/spreadsheetml/2006/main">
  <numFmts count="5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00"/>
    <numFmt numFmtId="183" formatCode="&quot;R$ &quot;#,##0.00"/>
    <numFmt numFmtId="184" formatCode="00"/>
    <numFmt numFmtId="185" formatCode="#,#00.00"/>
    <numFmt numFmtId="186" formatCode="_(* #,##0.000_);_(* \(#,##0.000\);_(* &quot;-&quot;??_);_(@_)"/>
    <numFmt numFmtId="187" formatCode="_(* #,##0.0000_);_(* \(#,##0.0000\);_(* &quot;-&quot;??_);_(@_)"/>
    <numFmt numFmtId="188" formatCode="_(* #,##0.00000_);_(* \(#,##0.00000\);_(* &quot;-&quot;??_);_(@_)"/>
    <numFmt numFmtId="189" formatCode="_(* #,##0.000000_);_(* \(#,##0.000000\);_(* &quot;-&quot;??_);_(@_)"/>
    <numFmt numFmtId="190" formatCode="[$-416]dddd\,\ d&quot; de &quot;mmmm&quot; de &quot;yyyy"/>
    <numFmt numFmtId="191" formatCode="[$-416]mmmm\-yy;@"/>
    <numFmt numFmtId="192" formatCode="mm/yyyy"/>
    <numFmt numFmtId="193" formatCode="_(* #,##0.0_);_(* \(#,##0.0\);_(* &quot;-&quot;??_);_(@_)"/>
    <numFmt numFmtId="194" formatCode="_(* #,##0_);_(* \(#,##0\);_(* &quot;-&quot;??_);_(@_)"/>
    <numFmt numFmtId="195" formatCode="_(&quot;R$ &quot;* #,##0.000_);_(&quot;R$ &quot;* \(#,##0.000\);_(&quot;R$ &quot;* &quot;-&quot;??_);_(@_)"/>
    <numFmt numFmtId="196" formatCode="_(&quot;R$ &quot;* #,##0.0000_);_(&quot;R$ &quot;* \(#,##0.0000\);_(&quot;R$ &quot;* &quot;-&quot;??_);_(@_)"/>
    <numFmt numFmtId="197" formatCode="_(* #,##0.0000_);_(* \(#,##0.0000\);_(* &quot;-&quot;????_);_(@_)"/>
    <numFmt numFmtId="198" formatCode="_(&quot;R$ &quot;* #,##0.0000_);_(&quot;R$ &quot;* \(#,##0.0000\)_._._.;_(&quot;R$ &quot;* &quot;-&quot;??_);_(@_)"/>
    <numFmt numFmtId="199" formatCode="_(&quot;R$ &quot;* #,##0.0000_);_(&quot;R$ &quot;* \(#,##0.0000\)\.;_(&quot;R$ &quot;* &quot;-&quot;??_);_(@_)"/>
    <numFmt numFmtId="200" formatCode="_(&quot;R$ &quot;* #,##0.0000&quot;...&quot;_);_(&quot;R$ &quot;* \(#,##0.0000\)\.;_(&quot;R$ &quot;* &quot;-&quot;??_);_(@_)"/>
    <numFmt numFmtId="201" formatCode="_(&quot;R$ &quot;* #,##0.00000&quot;...&quot;_);_(&quot;R$ &quot;* \(#,##0.00000\)\.;_(&quot;R$ &quot;* &quot;-&quot;??_);_(@_)"/>
    <numFmt numFmtId="202" formatCode="_(&quot;R$ &quot;* #,##0.000&quot;...&quot;_);_(&quot;R$ &quot;* \(#,##0.000\)\.;_(&quot;R$ &quot;* &quot;-&quot;??_);_(@_)"/>
    <numFmt numFmtId="203" formatCode="00,000,000,_/000,0\-00"/>
    <numFmt numFmtId="204" formatCode="00,000,000,&quot;/&quot;000,0&quot;-&quot;00"/>
    <numFmt numFmtId="205" formatCode="#,#00.0"/>
    <numFmt numFmtId="206" formatCode="#,#00.000"/>
    <numFmt numFmtId="207" formatCode="00&quot;.&quot;000&quot;.&quot;000&quot;/&quot;0000&quot;-&quot;00"/>
    <numFmt numFmtId="208" formatCode="#,##0.00#"/>
    <numFmt numFmtId="209" formatCode="#,##0.00##"/>
    <numFmt numFmtId="210" formatCode="0.00#"/>
    <numFmt numFmtId="211" formatCode="_(&quot;R$&quot;* #,##0.00_);_(&quot;R$&quot;* \(#,##0.00\);_(&quot;R$&quot;* \-??_);_(@_)"/>
    <numFmt numFmtId="212" formatCode="0.000"/>
  </numFmts>
  <fonts count="39">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val="single"/>
      <sz val="10"/>
      <color indexed="9"/>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b/>
      <sz val="10"/>
      <color indexed="8"/>
      <name val="Arial"/>
      <family val="2"/>
    </font>
    <font>
      <b/>
      <sz val="12"/>
      <color indexed="8"/>
      <name val="Arial"/>
      <family val="2"/>
    </font>
    <font>
      <b/>
      <u val="single"/>
      <sz val="9"/>
      <name val="Arial"/>
      <family val="2"/>
    </font>
    <font>
      <sz val="6"/>
      <color indexed="62"/>
      <name val="Calibri"/>
      <family val="0"/>
    </font>
    <font>
      <sz val="6.5"/>
      <color indexed="8"/>
      <name val="Times New Roman"/>
      <family val="0"/>
    </font>
    <font>
      <sz val="1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color indexed="23"/>
      </left>
      <right style="hair">
        <color indexed="23"/>
      </right>
      <top style="hair">
        <color indexed="23"/>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
      <left>
        <color indexed="63"/>
      </left>
      <right>
        <color indexed="63"/>
      </right>
      <top style="hair">
        <color indexed="2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1"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2" fillId="3"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4"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cellStyleXfs>
  <cellXfs count="78">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0" fillId="0" borderId="0" xfId="0" applyFill="1" applyAlignment="1">
      <alignment/>
    </xf>
    <xf numFmtId="49" fontId="0" fillId="0" borderId="0" xfId="0" applyNumberFormat="1" applyAlignment="1">
      <alignment/>
    </xf>
    <xf numFmtId="0" fontId="0" fillId="0" borderId="0" xfId="0" applyFont="1" applyFill="1" applyAlignment="1">
      <alignment/>
    </xf>
    <xf numFmtId="210" fontId="5" fillId="0" borderId="0" xfId="0" applyNumberFormat="1" applyFont="1" applyBorder="1" applyAlignment="1" applyProtection="1">
      <alignment vertical="center"/>
      <protection hidden="1"/>
    </xf>
    <xf numFmtId="210"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08" fontId="0" fillId="0" borderId="0" xfId="0" applyNumberFormat="1" applyFont="1" applyBorder="1" applyAlignment="1" applyProtection="1">
      <alignment horizontal="center" vertical="center" wrapText="1"/>
      <protection hidden="1"/>
    </xf>
    <xf numFmtId="208"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08" fontId="4" fillId="0" borderId="0" xfId="0" applyNumberFormat="1" applyFont="1" applyBorder="1" applyAlignment="1" applyProtection="1">
      <alignment horizontal="center" vertical="center"/>
      <protection hidden="1"/>
    </xf>
    <xf numFmtId="210" fontId="4" fillId="0" borderId="0" xfId="0" applyNumberFormat="1" applyFont="1" applyBorder="1" applyAlignment="1" applyProtection="1">
      <alignment horizontal="center" vertical="center"/>
      <protection hidden="1"/>
    </xf>
    <xf numFmtId="0" fontId="7" fillId="0" borderId="11" xfId="0" applyFont="1" applyBorder="1" applyAlignment="1">
      <alignment vertical="center" wrapText="1"/>
    </xf>
    <xf numFmtId="0" fontId="8" fillId="16" borderId="11" xfId="0" applyFont="1" applyFill="1" applyBorder="1" applyAlignment="1" applyProtection="1">
      <alignment horizontal="center" vertical="center" wrapText="1"/>
      <protection hidden="1"/>
    </xf>
    <xf numFmtId="184" fontId="7"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208" fontId="8" fillId="0" borderId="11" xfId="53" applyNumberFormat="1" applyFont="1" applyFill="1" applyBorder="1" applyAlignment="1" applyProtection="1">
      <alignment horizontal="center" vertical="center" wrapText="1"/>
      <protection hidden="1"/>
    </xf>
    <xf numFmtId="0" fontId="8" fillId="0" borderId="12" xfId="0" applyFont="1" applyBorder="1" applyAlignment="1" applyProtection="1">
      <alignment horizontal="left"/>
      <protection hidden="1" locked="0"/>
    </xf>
    <xf numFmtId="184"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0" fillId="0" borderId="0" xfId="53"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208" fontId="8" fillId="16" borderId="11" xfId="0" applyNumberFormat="1" applyFont="1" applyFill="1" applyBorder="1" applyAlignment="1" applyProtection="1">
      <alignment horizontal="center" vertical="center" wrapText="1"/>
      <protection hidden="1"/>
    </xf>
    <xf numFmtId="208" fontId="10" fillId="0" borderId="0" xfId="0" applyNumberFormat="1" applyFont="1" applyBorder="1" applyAlignment="1" applyProtection="1">
      <alignment vertical="center" wrapText="1"/>
      <protection hidden="1"/>
    </xf>
    <xf numFmtId="208" fontId="8" fillId="0" borderId="11" xfId="0" applyNumberFormat="1" applyFont="1" applyBorder="1" applyAlignment="1">
      <alignment horizontal="center" vertical="center"/>
    </xf>
    <xf numFmtId="177" fontId="0" fillId="0" borderId="0" xfId="47" applyFont="1" applyFill="1" applyBorder="1" applyAlignment="1" applyProtection="1">
      <alignment horizontal="left"/>
      <protection/>
    </xf>
    <xf numFmtId="182" fontId="7" fillId="0" borderId="11" xfId="0" applyNumberFormat="1" applyFont="1" applyFill="1" applyBorder="1" applyAlignment="1" applyProtection="1">
      <alignment horizontal="center" vertical="center" wrapText="1"/>
      <protection hidden="1"/>
    </xf>
    <xf numFmtId="0" fontId="0" fillId="0" borderId="0" xfId="0" applyFont="1" applyAlignment="1">
      <alignment wrapText="1"/>
    </xf>
    <xf numFmtId="208" fontId="4" fillId="0" borderId="12" xfId="0" applyNumberFormat="1" applyFont="1" applyBorder="1" applyAlignment="1" applyProtection="1">
      <alignment horizontal="center" vertical="center"/>
      <protection hidden="1"/>
    </xf>
    <xf numFmtId="208" fontId="7" fillId="0" borderId="11"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0" fillId="0" borderId="0" xfId="0" applyFill="1" applyBorder="1" applyAlignment="1">
      <alignment wrapText="1"/>
    </xf>
    <xf numFmtId="0" fontId="35" fillId="0" borderId="0" xfId="0" applyFont="1" applyAlignment="1">
      <alignment horizontal="justify"/>
    </xf>
    <xf numFmtId="0" fontId="8" fillId="0" borderId="0" xfId="0" applyFont="1" applyBorder="1" applyAlignment="1" applyProtection="1">
      <alignment vertical="center"/>
      <protection hidden="1"/>
    </xf>
    <xf numFmtId="0" fontId="9" fillId="0" borderId="0" xfId="0" applyFont="1" applyAlignment="1" applyProtection="1">
      <alignment horizontal="left" vertical="center" wrapText="1"/>
      <protection hidden="1"/>
    </xf>
    <xf numFmtId="0" fontId="8" fillId="0" borderId="12" xfId="0" applyFont="1" applyBorder="1" applyAlignment="1" applyProtection="1">
      <alignment horizontal="left"/>
      <protection hidden="1" locked="0"/>
    </xf>
    <xf numFmtId="0" fontId="8" fillId="0" borderId="13" xfId="0" applyFont="1" applyBorder="1" applyAlignment="1" applyProtection="1">
      <alignment horizontal="left"/>
      <protection hidden="1" locked="0"/>
    </xf>
    <xf numFmtId="0" fontId="8" fillId="0" borderId="0" xfId="0" applyFont="1" applyBorder="1" applyAlignment="1" applyProtection="1">
      <alignment vertical="center" wrapText="1"/>
      <protection hidden="1"/>
    </xf>
    <xf numFmtId="208" fontId="9" fillId="24" borderId="14" xfId="0" applyNumberFormat="1" applyFont="1" applyFill="1" applyBorder="1" applyAlignment="1" applyProtection="1">
      <alignment horizontal="left" vertical="center" wrapText="1"/>
      <protection hidden="1"/>
    </xf>
    <xf numFmtId="208" fontId="9" fillId="24" borderId="15" xfId="0" applyNumberFormat="1" applyFont="1" applyFill="1" applyBorder="1" applyAlignment="1" applyProtection="1">
      <alignment horizontal="left" vertical="center" wrapText="1"/>
      <protection hidden="1"/>
    </xf>
    <xf numFmtId="170" fontId="3" fillId="24" borderId="16" xfId="53" applyNumberFormat="1" applyFont="1" applyFill="1" applyBorder="1" applyAlignment="1" applyProtection="1">
      <alignment horizontal="left" vertical="center" wrapText="1"/>
      <protection hidden="1"/>
    </xf>
    <xf numFmtId="170" fontId="3" fillId="24" borderId="17" xfId="53" applyNumberFormat="1" applyFont="1" applyFill="1" applyBorder="1" applyAlignment="1" applyProtection="1">
      <alignment horizontal="left" vertical="center" wrapText="1"/>
      <protection hidden="1"/>
    </xf>
    <xf numFmtId="0" fontId="8" fillId="0" borderId="18"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77" fontId="8" fillId="0" borderId="0" xfId="47" applyFont="1" applyBorder="1" applyAlignment="1" applyProtection="1">
      <alignment horizontal="center" vertical="center"/>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5">
    <dxf>
      <font>
        <b/>
        <i val="0"/>
        <color indexed="9"/>
      </font>
      <fill>
        <patternFill>
          <bgColor indexed="10"/>
        </patternFill>
      </fill>
    </dxf>
    <dxf>
      <fill>
        <patternFill>
          <bgColor indexed="43"/>
        </patternFill>
      </fill>
    </dxf>
    <dxf>
      <fill>
        <patternFill>
          <bgColor indexed="52"/>
        </patternFill>
      </fill>
    </dxf>
    <dxf>
      <font>
        <b val="0"/>
        <i val="0"/>
        <u val="none"/>
        <strike val="0"/>
      </font>
      <fill>
        <patternFill>
          <bgColor indexed="43"/>
        </patternFill>
      </fill>
    </dxf>
    <dxf>
      <font>
        <b val="0"/>
        <i val="0"/>
        <u val="none"/>
        <strike val="0"/>
      </font>
      <fill>
        <patternFill>
          <bgColor indexed="43"/>
        </patternFill>
      </fill>
    </dxf>
    <dxf/>
    <dxf>
      <font>
        <color auto="1"/>
      </font>
      <fill>
        <patternFill>
          <bgColor indexed="26"/>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u val="none"/>
        <strike val="0"/>
      </font>
      <fill>
        <patternFill>
          <bgColor rgb="FFFFCC99"/>
        </patternFill>
      </fill>
      <border>
        <left style="thin">
          <color rgb="FF000000"/>
        </left>
        <right style="thin">
          <color rgb="FF000000"/>
        </right>
        <top style="thin"/>
        <bottom style="thin">
          <color rgb="FF000000"/>
        </bottom>
      </border>
    </dxf>
    <dxf>
      <font>
        <b/>
        <i/>
        <u val="double"/>
        <strike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0</xdr:row>
      <xdr:rowOff>0</xdr:rowOff>
    </xdr:from>
    <xdr:ext cx="4343400" cy="695325"/>
    <xdr:sp>
      <xdr:nvSpPr>
        <xdr:cNvPr id="1" name="Text Box 1"/>
        <xdr:cNvSpPr txBox="1">
          <a:spLocks noChangeArrowheads="1"/>
        </xdr:cNvSpPr>
      </xdr:nvSpPr>
      <xdr:spPr>
        <a:xfrm>
          <a:off x="77152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390525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twoCellAnchor>
    <xdr:from>
      <xdr:col>4</xdr:col>
      <xdr:colOff>152400</xdr:colOff>
      <xdr:row>0</xdr:row>
      <xdr:rowOff>285750</xdr:rowOff>
    </xdr:from>
    <xdr:to>
      <xdr:col>6</xdr:col>
      <xdr:colOff>590550</xdr:colOff>
      <xdr:row>3</xdr:row>
      <xdr:rowOff>1000125</xdr:rowOff>
    </xdr:to>
    <xdr:grpSp>
      <xdr:nvGrpSpPr>
        <xdr:cNvPr id="3" name="Group 60"/>
        <xdr:cNvGrpSpPr>
          <a:grpSpLocks/>
        </xdr:cNvGrpSpPr>
      </xdr:nvGrpSpPr>
      <xdr:grpSpPr>
        <a:xfrm>
          <a:off x="4867275" y="285750"/>
          <a:ext cx="1790700" cy="1781175"/>
          <a:chOff x="520" y="6"/>
          <a:chExt cx="188" cy="90"/>
        </a:xfrm>
        <a:solidFill>
          <a:srgbClr val="FFFFFF"/>
        </a:solidFill>
      </xdr:grpSpPr>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pageSetUpPr fitToPage="1"/>
  </sheetPr>
  <dimension ref="A1:M45"/>
  <sheetViews>
    <sheetView tabSelected="1" zoomScale="115" zoomScaleNormal="115" zoomScaleSheetLayoutView="100" zoomScalePageLayoutView="0" workbookViewId="0" topLeftCell="A1">
      <selection activeCell="F13" sqref="F13"/>
    </sheetView>
  </sheetViews>
  <sheetFormatPr defaultColWidth="9.140625" defaultRowHeight="12.75"/>
  <cols>
    <col min="1" max="1" width="4.57421875" style="1" customWidth="1"/>
    <col min="2" max="2" width="49.8515625" style="2" customWidth="1"/>
    <col min="3" max="3" width="8.28125" style="1" customWidth="1"/>
    <col min="4" max="4" width="8.00390625" style="28" customWidth="1"/>
    <col min="5" max="6" width="10.140625" style="15" customWidth="1"/>
    <col min="7" max="7" width="10.140625" style="13" customWidth="1"/>
    <col min="8" max="8" width="11.8515625" style="49" customWidth="1"/>
    <col min="9" max="9" width="11.57421875" style="2" customWidth="1"/>
    <col min="10" max="11" width="9.140625" style="2" customWidth="1"/>
    <col min="12" max="12" width="9.140625" style="44" customWidth="1"/>
    <col min="13" max="15" width="9.140625" style="2" customWidth="1"/>
    <col min="16" max="16" width="10.00390625" style="2" bestFit="1" customWidth="1"/>
    <col min="17" max="16384" width="9.140625" style="2" customWidth="1"/>
  </cols>
  <sheetData>
    <row r="1" ht="58.5" customHeight="1">
      <c r="H1" s="48"/>
    </row>
    <row r="2" spans="1:7" ht="12.75">
      <c r="A2" s="66" t="s">
        <v>19</v>
      </c>
      <c r="B2" s="66"/>
      <c r="C2" s="66"/>
      <c r="D2" s="66"/>
      <c r="E2" s="66"/>
      <c r="F2" s="66"/>
      <c r="G2" s="66"/>
    </row>
    <row r="3" spans="1:7" ht="12.75">
      <c r="A3" s="66" t="str">
        <f>UPPER(Dados!B1&amp;"  -  "&amp;Dados!B4)</f>
        <v>PREGÃO PRESENCIAL Nº 041/2019  -  ABERTURA DAS PROPOSTAS: 10/04/2019, ÀS 10:00HS</v>
      </c>
      <c r="B3" s="66"/>
      <c r="C3" s="66"/>
      <c r="D3" s="66"/>
      <c r="E3" s="66"/>
      <c r="F3" s="66"/>
      <c r="G3" s="66"/>
    </row>
    <row r="4" spans="1:7" ht="168.75">
      <c r="A4" s="70" t="str">
        <f>Dados!B3</f>
        <v>AQUISIÇÃO DE EQUIPAMENTOS MÉDICO E HOSPITALARES</v>
      </c>
      <c r="B4" s="70"/>
      <c r="C4" s="70"/>
      <c r="D4" s="70"/>
      <c r="E4" s="70"/>
      <c r="F4" s="70"/>
      <c r="G4" s="70"/>
    </row>
    <row r="5" spans="1:7" ht="12.75">
      <c r="A5" s="66" t="str">
        <f>Dados!B2</f>
        <v>PROCESSO ADMINISTRATIVO N° 3606/2018 de 21/11/2018</v>
      </c>
      <c r="B5" s="66"/>
      <c r="C5" s="66"/>
      <c r="D5" s="66"/>
      <c r="E5" s="66"/>
      <c r="F5" s="66"/>
      <c r="G5" s="66"/>
    </row>
    <row r="6" spans="1:7" ht="12.75">
      <c r="A6" s="63" t="str">
        <f>Dados!B7</f>
        <v>MENOR PREÇO POR ITEM</v>
      </c>
      <c r="B6" s="63"/>
      <c r="C6" s="76" t="s">
        <v>29</v>
      </c>
      <c r="D6" s="76"/>
      <c r="E6" s="77">
        <f>Dados!B8</f>
        <v>141379.56</v>
      </c>
      <c r="F6" s="77"/>
      <c r="G6" s="63"/>
    </row>
    <row r="7" spans="1:7" ht="2.25" customHeight="1">
      <c r="A7" s="6"/>
      <c r="B7" s="6"/>
      <c r="C7" s="6"/>
      <c r="D7" s="29"/>
      <c r="E7" s="16"/>
      <c r="F7" s="16"/>
      <c r="G7" s="12"/>
    </row>
    <row r="8" spans="1:12" s="8" customFormat="1" ht="12" customHeight="1">
      <c r="A8" s="17" t="s">
        <v>0</v>
      </c>
      <c r="B8" s="68"/>
      <c r="C8" s="68"/>
      <c r="D8" s="68"/>
      <c r="E8" s="68"/>
      <c r="F8" s="68"/>
      <c r="G8" s="68"/>
      <c r="H8" s="50"/>
      <c r="L8" s="43"/>
    </row>
    <row r="9" spans="1:13" s="8" customFormat="1" ht="12" customHeight="1">
      <c r="A9" s="17" t="s">
        <v>1</v>
      </c>
      <c r="B9" s="69"/>
      <c r="C9" s="69"/>
      <c r="D9" s="69"/>
      <c r="E9" s="69"/>
      <c r="F9" s="69"/>
      <c r="G9" s="69"/>
      <c r="H9" s="50"/>
      <c r="L9" s="43"/>
      <c r="M9" s="43"/>
    </row>
    <row r="10" spans="1:12" s="8" customFormat="1" ht="12" customHeight="1">
      <c r="A10" s="17" t="s">
        <v>2</v>
      </c>
      <c r="B10" s="41"/>
      <c r="C10" s="30" t="s">
        <v>8</v>
      </c>
      <c r="D10" s="75"/>
      <c r="E10" s="75"/>
      <c r="F10" s="75"/>
      <c r="G10" s="75"/>
      <c r="H10" s="50"/>
      <c r="L10" s="43"/>
    </row>
    <row r="11" spans="1:7" ht="4.5" customHeight="1">
      <c r="A11" s="3"/>
      <c r="B11" s="32"/>
      <c r="C11" s="32"/>
      <c r="D11" s="33"/>
      <c r="E11" s="61"/>
      <c r="F11" s="34"/>
      <c r="G11" s="35"/>
    </row>
    <row r="12" spans="1:12" s="8" customFormat="1" ht="22.5">
      <c r="A12" s="37" t="s">
        <v>3</v>
      </c>
      <c r="B12" s="37" t="s">
        <v>4</v>
      </c>
      <c r="C12" s="37" t="s">
        <v>5</v>
      </c>
      <c r="D12" s="37" t="s">
        <v>6</v>
      </c>
      <c r="E12" s="55" t="s">
        <v>25</v>
      </c>
      <c r="F12" s="55" t="s">
        <v>26</v>
      </c>
      <c r="G12" s="37" t="s">
        <v>7</v>
      </c>
      <c r="H12" s="50"/>
      <c r="L12" s="43"/>
    </row>
    <row r="13" spans="1:12" s="8" customFormat="1" ht="22.5">
      <c r="A13" s="38">
        <v>1</v>
      </c>
      <c r="B13" s="36" t="s">
        <v>36</v>
      </c>
      <c r="C13" s="39" t="s">
        <v>5</v>
      </c>
      <c r="D13" s="59">
        <v>30</v>
      </c>
      <c r="E13" s="62">
        <v>646.67</v>
      </c>
      <c r="F13" s="57"/>
      <c r="G13" s="40">
        <f>IF(F13="","",IF(ISTEXT(F13),"NC",F13*D13))</f>
      </c>
      <c r="H13" s="50"/>
      <c r="K13" s="7"/>
      <c r="L13" s="43"/>
    </row>
    <row r="14" spans="1:12" s="8" customFormat="1" ht="11.25">
      <c r="A14" s="38">
        <v>2</v>
      </c>
      <c r="B14" s="36" t="s">
        <v>37</v>
      </c>
      <c r="C14" s="39" t="s">
        <v>5</v>
      </c>
      <c r="D14" s="59">
        <v>6</v>
      </c>
      <c r="E14" s="62">
        <v>629.97</v>
      </c>
      <c r="F14" s="57"/>
      <c r="G14" s="40">
        <f>IF(F14="","",IF(ISTEXT(F14),"NC",F14*D14))</f>
      </c>
      <c r="H14" s="50"/>
      <c r="K14" s="7"/>
      <c r="L14" s="43"/>
    </row>
    <row r="15" spans="1:12" s="8" customFormat="1" ht="45">
      <c r="A15" s="38">
        <v>3</v>
      </c>
      <c r="B15" s="36" t="s">
        <v>38</v>
      </c>
      <c r="C15" s="39" t="s">
        <v>5</v>
      </c>
      <c r="D15" s="59">
        <v>5</v>
      </c>
      <c r="E15" s="62">
        <v>4366.67</v>
      </c>
      <c r="F15" s="57"/>
      <c r="G15" s="40">
        <f aca="true" t="shared" si="0" ref="G15:G23">IF(F15="","",IF(ISTEXT(F15),"NC",F15*D15))</f>
      </c>
      <c r="H15" s="50"/>
      <c r="K15" s="7"/>
      <c r="L15" s="43"/>
    </row>
    <row r="16" spans="1:12" s="8" customFormat="1" ht="33.75">
      <c r="A16" s="38">
        <v>4</v>
      </c>
      <c r="B16" s="36" t="s">
        <v>39</v>
      </c>
      <c r="C16" s="39" t="s">
        <v>5</v>
      </c>
      <c r="D16" s="59">
        <v>2</v>
      </c>
      <c r="E16" s="62">
        <v>1350</v>
      </c>
      <c r="F16" s="57"/>
      <c r="G16" s="40">
        <f t="shared" si="0"/>
      </c>
      <c r="H16" s="50"/>
      <c r="K16" s="7"/>
      <c r="L16" s="43"/>
    </row>
    <row r="17" spans="1:12" s="8" customFormat="1" ht="22.5">
      <c r="A17" s="38">
        <v>5</v>
      </c>
      <c r="B17" s="36" t="s">
        <v>40</v>
      </c>
      <c r="C17" s="39" t="s">
        <v>5</v>
      </c>
      <c r="D17" s="59">
        <v>3</v>
      </c>
      <c r="E17" s="62">
        <v>1216.5</v>
      </c>
      <c r="F17" s="57"/>
      <c r="G17" s="40">
        <f t="shared" si="0"/>
      </c>
      <c r="H17" s="50"/>
      <c r="K17" s="7"/>
      <c r="L17" s="43"/>
    </row>
    <row r="18" spans="1:12" s="8" customFormat="1" ht="11.25">
      <c r="A18" s="38">
        <v>6</v>
      </c>
      <c r="B18" s="36" t="s">
        <v>41</v>
      </c>
      <c r="C18" s="39" t="s">
        <v>5</v>
      </c>
      <c r="D18" s="59">
        <v>3</v>
      </c>
      <c r="E18" s="62">
        <v>1640</v>
      </c>
      <c r="F18" s="57"/>
      <c r="G18" s="40">
        <f t="shared" si="0"/>
      </c>
      <c r="H18" s="50"/>
      <c r="K18" s="7"/>
      <c r="L18" s="43"/>
    </row>
    <row r="19" spans="1:12" s="8" customFormat="1" ht="11.25">
      <c r="A19" s="38">
        <v>7</v>
      </c>
      <c r="B19" s="36" t="s">
        <v>42</v>
      </c>
      <c r="C19" s="39" t="s">
        <v>5</v>
      </c>
      <c r="D19" s="59">
        <v>24</v>
      </c>
      <c r="E19" s="62">
        <v>155.13</v>
      </c>
      <c r="F19" s="57"/>
      <c r="G19" s="40">
        <f t="shared" si="0"/>
      </c>
      <c r="H19" s="50"/>
      <c r="K19" s="7"/>
      <c r="L19" s="43"/>
    </row>
    <row r="20" spans="1:12" s="8" customFormat="1" ht="11.25">
      <c r="A20" s="38">
        <v>8</v>
      </c>
      <c r="B20" s="36" t="s">
        <v>43</v>
      </c>
      <c r="C20" s="39" t="s">
        <v>5</v>
      </c>
      <c r="D20" s="59">
        <v>50</v>
      </c>
      <c r="E20" s="62">
        <v>169.99</v>
      </c>
      <c r="F20" s="57"/>
      <c r="G20" s="40">
        <f t="shared" si="0"/>
      </c>
      <c r="H20" s="50"/>
      <c r="K20" s="7"/>
      <c r="L20" s="43"/>
    </row>
    <row r="21" spans="1:12" s="8" customFormat="1" ht="33.75">
      <c r="A21" s="38">
        <v>9</v>
      </c>
      <c r="B21" s="36" t="s">
        <v>44</v>
      </c>
      <c r="C21" s="39" t="s">
        <v>5</v>
      </c>
      <c r="D21" s="59">
        <v>12</v>
      </c>
      <c r="E21" s="62">
        <v>719.67</v>
      </c>
      <c r="F21" s="57"/>
      <c r="G21" s="40">
        <f t="shared" si="0"/>
      </c>
      <c r="H21" s="50"/>
      <c r="K21" s="7"/>
      <c r="L21" s="43"/>
    </row>
    <row r="22" spans="1:12" s="8" customFormat="1" ht="33.75">
      <c r="A22" s="38">
        <v>10</v>
      </c>
      <c r="B22" s="36" t="s">
        <v>45</v>
      </c>
      <c r="C22" s="39" t="s">
        <v>5</v>
      </c>
      <c r="D22" s="59">
        <v>8</v>
      </c>
      <c r="E22" s="62">
        <v>456.33</v>
      </c>
      <c r="F22" s="57"/>
      <c r="G22" s="40">
        <f t="shared" si="0"/>
      </c>
      <c r="H22" s="50"/>
      <c r="K22" s="7"/>
      <c r="L22" s="43"/>
    </row>
    <row r="23" spans="1:12" s="8" customFormat="1" ht="22.5">
      <c r="A23" s="38">
        <v>11</v>
      </c>
      <c r="B23" s="36" t="s">
        <v>46</v>
      </c>
      <c r="C23" s="39" t="s">
        <v>5</v>
      </c>
      <c r="D23" s="59">
        <v>18</v>
      </c>
      <c r="E23" s="62">
        <v>466.67</v>
      </c>
      <c r="F23" s="57"/>
      <c r="G23" s="40">
        <f t="shared" si="0"/>
      </c>
      <c r="H23" s="50"/>
      <c r="K23" s="7"/>
      <c r="L23" s="43"/>
    </row>
    <row r="24" spans="1:12" s="8" customFormat="1" ht="22.5">
      <c r="A24" s="38">
        <v>12</v>
      </c>
      <c r="B24" s="36" t="s">
        <v>47</v>
      </c>
      <c r="C24" s="39" t="s">
        <v>5</v>
      </c>
      <c r="D24" s="59">
        <v>10</v>
      </c>
      <c r="E24" s="62">
        <v>470</v>
      </c>
      <c r="F24" s="57"/>
      <c r="G24" s="40">
        <f>IF(F24="","",IF(ISTEXT(F24),"NC",F24*D24))</f>
      </c>
      <c r="H24" s="50"/>
      <c r="K24" s="7"/>
      <c r="L24" s="43"/>
    </row>
    <row r="25" spans="1:12" s="8" customFormat="1" ht="22.5">
      <c r="A25" s="38">
        <v>13</v>
      </c>
      <c r="B25" s="36" t="s">
        <v>48</v>
      </c>
      <c r="C25" s="39" t="s">
        <v>5</v>
      </c>
      <c r="D25" s="59">
        <v>15</v>
      </c>
      <c r="E25" s="62">
        <v>849.83</v>
      </c>
      <c r="F25" s="57"/>
      <c r="G25" s="40">
        <f>IF(F25="","",IF(ISTEXT(F25),"NC",F25*D25))</f>
      </c>
      <c r="H25" s="50"/>
      <c r="K25" s="7"/>
      <c r="L25" s="43"/>
    </row>
    <row r="26" spans="1:12" s="8" customFormat="1" ht="11.25">
      <c r="A26" s="38">
        <v>14</v>
      </c>
      <c r="B26" s="36" t="s">
        <v>49</v>
      </c>
      <c r="C26" s="39" t="s">
        <v>5</v>
      </c>
      <c r="D26" s="59">
        <v>10</v>
      </c>
      <c r="E26" s="62">
        <v>250</v>
      </c>
      <c r="F26" s="57"/>
      <c r="G26" s="40">
        <f>IF(F26="","",IF(ISTEXT(F26),"NC",F26*D26))</f>
      </c>
      <c r="H26" s="50"/>
      <c r="K26" s="7"/>
      <c r="L26" s="43"/>
    </row>
    <row r="27" spans="1:12" s="8" customFormat="1" ht="157.5">
      <c r="A27" s="38">
        <v>15</v>
      </c>
      <c r="B27" s="36" t="s">
        <v>50</v>
      </c>
      <c r="C27" s="39" t="s">
        <v>5</v>
      </c>
      <c r="D27" s="59">
        <v>6</v>
      </c>
      <c r="E27" s="62">
        <v>2430</v>
      </c>
      <c r="F27" s="57"/>
      <c r="G27" s="40">
        <f>IF(F27="","",IF(ISTEXT(F27),"NC",F27*D27))</f>
      </c>
      <c r="H27" s="50"/>
      <c r="K27" s="7"/>
      <c r="L27" s="43"/>
    </row>
    <row r="28" spans="1:12" s="8" customFormat="1" ht="225">
      <c r="A28" s="38">
        <v>16</v>
      </c>
      <c r="B28" s="36" t="s">
        <v>51</v>
      </c>
      <c r="C28" s="39" t="s">
        <v>5</v>
      </c>
      <c r="D28" s="59">
        <v>6</v>
      </c>
      <c r="E28" s="62">
        <v>2943.33</v>
      </c>
      <c r="F28" s="57"/>
      <c r="G28" s="40">
        <f>IF(F28="","",IF(ISTEXT(F28),"NC",F28*D28))</f>
      </c>
      <c r="H28" s="50"/>
      <c r="K28" s="7"/>
      <c r="L28" s="43"/>
    </row>
    <row r="29" spans="1:12" s="31" customFormat="1" ht="9">
      <c r="A29" s="42"/>
      <c r="E29" s="56"/>
      <c r="F29" s="71" t="s">
        <v>27</v>
      </c>
      <c r="G29" s="72"/>
      <c r="H29" s="51"/>
      <c r="L29" s="45"/>
    </row>
    <row r="30" spans="6:8" ht="14.25" customHeight="1">
      <c r="F30" s="73">
        <f>IF(SUM(G13:G28)=0,"",SUM(G13:G28))</f>
      </c>
      <c r="G30" s="74"/>
      <c r="H30" s="52"/>
    </row>
    <row r="31" spans="1:12" s="46" customFormat="1" ht="21.75" customHeight="1">
      <c r="A31" s="67" t="str">
        <f>" - "&amp;Dados!B21</f>
        <v> - O objeto do presente termo de referência será recebido em remessa única pela Secretaria com prazo não superior a 15 (quinze) dias úteis após recebimento da nota de empenho.</v>
      </c>
      <c r="B31" s="67"/>
      <c r="C31" s="67"/>
      <c r="D31" s="67"/>
      <c r="E31" s="67"/>
      <c r="F31" s="67"/>
      <c r="G31" s="67"/>
      <c r="H31" s="53"/>
      <c r="L31" s="47"/>
    </row>
    <row r="32" spans="1:12" s="46" customFormat="1" ht="28.5" customHeight="1">
      <c r="A32" s="67" t="str">
        <f>" - "&amp;Dados!B22</f>
        <v> - Os bens deverão ser entregues na sede do órgão, no endereço: se material permanente: Setor de Patrimônio, se material de consumo: Setor de Almoxarifado, Rua Dr. Carolino Ribeiro de Moura, Centro, Sumidouro, no horário das 09h00min às 12h00min horas e de 14h00min as 17h00min horas. Sendo o frete, carga e descarga por conta do fornecedor até o local indicado.</v>
      </c>
      <c r="B32" s="67"/>
      <c r="C32" s="67"/>
      <c r="D32" s="67"/>
      <c r="E32" s="67"/>
      <c r="F32" s="67"/>
      <c r="G32" s="67"/>
      <c r="H32" s="53"/>
      <c r="L32" s="47"/>
    </row>
    <row r="33" spans="1:12" s="46" customFormat="1" ht="21.75" customHeight="1">
      <c r="A33" s="67" t="str">
        <f>" - "&amp;Dados!B23</f>
        <v> - O pagamento do objeto de que trata o PREGÃO PRESENCIAL 041/2019, e consequente contrato serão efetuados pela Tesouraria da Secretaria Municipal de Saúde de Sumidouro no prazo de até 30 (trinta) dias;</v>
      </c>
      <c r="B33" s="67"/>
      <c r="C33" s="67"/>
      <c r="D33" s="67"/>
      <c r="E33" s="67"/>
      <c r="F33" s="67"/>
      <c r="G33" s="67"/>
      <c r="H33" s="53"/>
      <c r="L33" s="47"/>
    </row>
    <row r="34" spans="1:12" s="31" customFormat="1" ht="9">
      <c r="A34" s="67" t="str">
        <f>" - "&amp;Dados!B24</f>
        <v> - Proposta válida por 60 (sessenta) dias</v>
      </c>
      <c r="B34" s="67"/>
      <c r="C34" s="67"/>
      <c r="D34" s="67"/>
      <c r="E34" s="67"/>
      <c r="F34" s="67"/>
      <c r="G34" s="67"/>
      <c r="H34" s="51"/>
      <c r="L34" s="45"/>
    </row>
    <row r="35" ht="12.75">
      <c r="H35" s="54"/>
    </row>
    <row r="36" ht="12.75">
      <c r="H36" s="54"/>
    </row>
    <row r="37" ht="12.75">
      <c r="H37" s="54"/>
    </row>
    <row r="38" ht="12.75">
      <c r="H38" s="54"/>
    </row>
    <row r="39" ht="12.75">
      <c r="H39" s="54"/>
    </row>
    <row r="40" ht="12.75">
      <c r="H40" s="54"/>
    </row>
    <row r="41" spans="2:7" ht="12.75" customHeight="1">
      <c r="B41" s="1"/>
      <c r="D41" s="1"/>
      <c r="G41" s="1"/>
    </row>
    <row r="42" spans="2:7" ht="12.75">
      <c r="B42" s="1"/>
      <c r="D42" s="1"/>
      <c r="G42" s="1"/>
    </row>
    <row r="43" spans="2:7" ht="12.75">
      <c r="B43" s="1"/>
      <c r="D43" s="1"/>
      <c r="G43" s="1"/>
    </row>
    <row r="44" spans="2:7" ht="12.75">
      <c r="B44" s="1"/>
      <c r="D44" s="1"/>
      <c r="G44" s="1"/>
    </row>
    <row r="45" spans="2:7" ht="12.75">
      <c r="B45" s="1"/>
      <c r="D45" s="1"/>
      <c r="G45" s="1"/>
    </row>
  </sheetData>
  <sheetProtection/>
  <autoFilter ref="A11:G34"/>
  <mergeCells count="15">
    <mergeCell ref="A34:G34"/>
    <mergeCell ref="B9:G9"/>
    <mergeCell ref="A3:G3"/>
    <mergeCell ref="A4:G4"/>
    <mergeCell ref="A5:G5"/>
    <mergeCell ref="F29:G29"/>
    <mergeCell ref="F30:G30"/>
    <mergeCell ref="D10:G10"/>
    <mergeCell ref="C6:D6"/>
    <mergeCell ref="E6:F6"/>
    <mergeCell ref="A2:G2"/>
    <mergeCell ref="A31:G31"/>
    <mergeCell ref="A32:G32"/>
    <mergeCell ref="A33:G33"/>
    <mergeCell ref="B8:G8"/>
  </mergeCells>
  <conditionalFormatting sqref="F29">
    <cfRule type="expression" priority="1" dxfId="12" stopIfTrue="1">
      <formula>IF($J29="Empate",IF(H29=1,TRUE(),FALSE()),FALSE())</formula>
    </cfRule>
    <cfRule type="expression" priority="2" dxfId="13" stopIfTrue="1">
      <formula>IF(H29="&gt;",FALSE(),IF(H29&gt;0,TRUE(),FALSE()))</formula>
    </cfRule>
    <cfRule type="expression" priority="3" dxfId="0" stopIfTrue="1">
      <formula>IF(H29="&gt;",TRUE(),FALSE())</formula>
    </cfRule>
  </conditionalFormatting>
  <conditionalFormatting sqref="F30">
    <cfRule type="expression" priority="4" dxfId="9" stopIfTrue="1">
      <formula>IF($J29="OK",IF(H29=1,TRUE(),FALSE()),FALSE())</formula>
    </cfRule>
    <cfRule type="expression" priority="5" dxfId="14" stopIfTrue="1">
      <formula>IF($J29="Empate",IF(H29=1,TRUE(),FALSE()),FALSE())</formula>
    </cfRule>
    <cfRule type="expression" priority="6" dxfId="7" stopIfTrue="1">
      <formula>IF($J29="Empate",IF(H29=2,TRUE(),FALSE()),FALSE())</formula>
    </cfRule>
  </conditionalFormatting>
  <conditionalFormatting sqref="F13:F28">
    <cfRule type="cellIs" priority="11" dxfId="6" operator="equal" stopIfTrue="1">
      <formula>""</formula>
    </cfRule>
  </conditionalFormatting>
  <conditionalFormatting sqref="D13:D28">
    <cfRule type="expression" priority="12" dxfId="5" stopIfTrue="1">
      <formula>$A13</formula>
    </cfRule>
  </conditionalFormatting>
  <conditionalFormatting sqref="B10">
    <cfRule type="cellIs" priority="8" dxfId="1" operator="equal" stopIfTrue="1">
      <formula>$G$1</formula>
    </cfRule>
  </conditionalFormatting>
  <conditionalFormatting sqref="B8:G9">
    <cfRule type="cellIs" priority="9" dxfId="1" operator="equal" stopIfTrue="1">
      <formula>$J$1</formula>
    </cfRule>
  </conditionalFormatting>
  <conditionalFormatting sqref="B13:B28">
    <cfRule type="expression" priority="10" dxfId="2" stopIfTrue="1">
      <formula>IF(#REF!=1,IF(#REF!=0,1,0),0)</formula>
    </cfRule>
  </conditionalFormatting>
  <conditionalFormatting sqref="D10:G10">
    <cfRule type="cellIs" priority="24" dxfId="1" operator="equal" stopIfTrue="1">
      <formula>$E$1</formula>
    </cfRule>
  </conditionalFormatting>
  <conditionalFormatting sqref="G13:G28">
    <cfRule type="expression" priority="25" dxfId="0" stopIfTrue="1">
      <formula>IF(ISTEXT(F13),FALSE(),IF(F13&gt;E13,TRUE(),FALSE()))</formula>
    </cfRule>
  </conditionalFormatting>
  <printOptions horizontalCentered="1"/>
  <pageMargins left="0.5118110236220472" right="0.31496062992125984" top="0.3937007874015748" bottom="1.0236220472440944" header="0.5118110236220472" footer="0.5511811023622047"/>
  <pageSetup fitToHeight="20" fitToWidth="1" horizontalDpi="600" verticalDpi="600" orientation="portrait" paperSize="9" scale="94" r:id="rId2"/>
  <headerFooter alignWithMargins="0">
    <oddHeader>&amp;R&amp;"Arial,Negrito"&amp;6Página &amp;P de &amp;N.</oddHeader>
    <oddFooter>&amp;C
____________________________________
Assinatura e Carimbo</oddFooter>
  </headerFooter>
  <drawing r:id="rId1"/>
</worksheet>
</file>

<file path=xl/worksheets/sheet2.xml><?xml version="1.0" encoding="utf-8"?>
<worksheet xmlns="http://schemas.openxmlformats.org/spreadsheetml/2006/main" xmlns:r="http://schemas.openxmlformats.org/officeDocument/2006/relationships">
  <sheetPr codeName="Plan2"/>
  <dimension ref="A1:IV25"/>
  <sheetViews>
    <sheetView zoomScalePageLayoutView="0" workbookViewId="0" topLeftCell="A1">
      <selection activeCell="B4" sqref="B4"/>
    </sheetView>
  </sheetViews>
  <sheetFormatPr defaultColWidth="9.140625" defaultRowHeight="12.75"/>
  <cols>
    <col min="1" max="1" width="12.28125" style="0" customWidth="1"/>
    <col min="2" max="2" width="51.8515625" style="0" customWidth="1"/>
    <col min="3" max="3" width="37.140625" style="0" customWidth="1"/>
    <col min="4" max="5" width="27.140625" style="0" customWidth="1"/>
    <col min="6" max="7" width="20.421875" style="0" customWidth="1"/>
    <col min="8" max="9" width="19.28125" style="0" customWidth="1"/>
    <col min="10" max="13" width="14.57421875" style="0" customWidth="1"/>
    <col min="14" max="15" width="9.28125" style="0" customWidth="1"/>
  </cols>
  <sheetData>
    <row r="1" spans="1:7" ht="12.75">
      <c r="A1" s="18" t="s">
        <v>9</v>
      </c>
      <c r="B1" s="9" t="s">
        <v>53</v>
      </c>
      <c r="E1" s="4"/>
      <c r="F1" s="4"/>
      <c r="G1" s="4"/>
    </row>
    <row r="2" spans="1:7" ht="12.75">
      <c r="A2" s="18" t="s">
        <v>10</v>
      </c>
      <c r="B2" t="s">
        <v>54</v>
      </c>
      <c r="E2" s="4"/>
      <c r="F2" s="4"/>
      <c r="G2" s="4"/>
    </row>
    <row r="3" spans="1:7" ht="12.75">
      <c r="A3" s="18" t="s">
        <v>11</v>
      </c>
      <c r="B3" s="5" t="s">
        <v>55</v>
      </c>
      <c r="C3" s="5"/>
      <c r="E3" s="4"/>
      <c r="F3" s="4"/>
      <c r="G3" s="4"/>
    </row>
    <row r="4" spans="1:7" ht="12.75">
      <c r="A4" s="18" t="s">
        <v>12</v>
      </c>
      <c r="B4" s="11" t="s">
        <v>60</v>
      </c>
      <c r="C4" s="5"/>
      <c r="E4" s="4"/>
      <c r="F4" s="4"/>
      <c r="G4" s="4"/>
    </row>
    <row r="5" spans="1:7" ht="12.75">
      <c r="A5" s="18" t="s">
        <v>13</v>
      </c>
      <c r="B5" s="11" t="s">
        <v>33</v>
      </c>
      <c r="C5" s="5"/>
      <c r="E5" s="4"/>
      <c r="F5" s="4"/>
      <c r="G5" s="4"/>
    </row>
    <row r="6" spans="1:7" ht="12.75">
      <c r="A6" s="18" t="s">
        <v>31</v>
      </c>
      <c r="B6" s="14" t="s">
        <v>34</v>
      </c>
      <c r="C6" s="5"/>
      <c r="E6" s="4"/>
      <c r="F6" s="4"/>
      <c r="G6" s="4"/>
    </row>
    <row r="7" spans="1:7" ht="12.75">
      <c r="A7" s="18" t="s">
        <v>14</v>
      </c>
      <c r="B7" s="5" t="s">
        <v>30</v>
      </c>
      <c r="C7" s="5"/>
      <c r="E7" s="4"/>
      <c r="F7" s="4"/>
      <c r="G7" s="4"/>
    </row>
    <row r="8" spans="1:7" ht="12.75">
      <c r="A8" s="27" t="s">
        <v>23</v>
      </c>
      <c r="B8" s="58">
        <v>141379.56</v>
      </c>
      <c r="C8" s="5"/>
      <c r="E8" s="4"/>
      <c r="F8" s="4"/>
      <c r="G8" s="4"/>
    </row>
    <row r="9" spans="1:7" ht="12.75">
      <c r="A9" s="19" t="s">
        <v>0</v>
      </c>
      <c r="E9" s="4"/>
      <c r="F9" s="4"/>
      <c r="G9" s="4"/>
    </row>
    <row r="10" spans="1:7" ht="12.75">
      <c r="A10" s="20" t="s">
        <v>2</v>
      </c>
      <c r="E10" s="4"/>
      <c r="F10" s="4"/>
      <c r="G10" s="4"/>
    </row>
    <row r="11" spans="1:7" ht="12.75">
      <c r="A11" s="21" t="s">
        <v>8</v>
      </c>
      <c r="E11" s="4"/>
      <c r="F11" s="4"/>
      <c r="G11" s="4"/>
    </row>
    <row r="12" spans="1:7" ht="12.75">
      <c r="A12" s="20" t="s">
        <v>20</v>
      </c>
      <c r="E12" s="4"/>
      <c r="F12" s="4"/>
      <c r="G12" s="4"/>
    </row>
    <row r="13" spans="1:7" ht="12.75">
      <c r="A13" s="20" t="s">
        <v>24</v>
      </c>
      <c r="E13" s="4"/>
      <c r="F13" s="4"/>
      <c r="G13" s="4"/>
    </row>
    <row r="14" spans="1:7" ht="12.75">
      <c r="A14" s="4"/>
      <c r="B14" s="26"/>
      <c r="E14" s="26"/>
      <c r="F14" s="4"/>
      <c r="G14" s="4"/>
    </row>
    <row r="15" spans="1:13" s="25" customFormat="1" ht="12.75">
      <c r="A15" s="24" t="s">
        <v>21</v>
      </c>
      <c r="B15" s="26" t="s">
        <v>52</v>
      </c>
      <c r="C15" s="26"/>
      <c r="D15" s="26"/>
      <c r="E15" s="26"/>
      <c r="F15" s="26"/>
      <c r="G15" s="26"/>
      <c r="H15" s="26"/>
      <c r="I15" s="26"/>
      <c r="J15" s="26"/>
      <c r="K15" s="26"/>
      <c r="L15" s="26"/>
      <c r="M15" s="26"/>
    </row>
    <row r="16" spans="1:256" s="25" customFormat="1" ht="12.75">
      <c r="A16" s="24" t="s">
        <v>22</v>
      </c>
      <c r="B16" s="60" t="s">
        <v>56</v>
      </c>
      <c r="C16" s="60"/>
      <c r="D16" s="60"/>
      <c r="E16" s="60"/>
      <c r="F16" s="60"/>
      <c r="G16" s="60"/>
      <c r="H16" s="26"/>
      <c r="I16" s="26"/>
      <c r="J16" s="26"/>
      <c r="K16" s="26"/>
      <c r="L16" s="26"/>
      <c r="M16" s="26"/>
      <c r="IV16" s="26"/>
    </row>
    <row r="17" spans="2:7" ht="12.75">
      <c r="B17" s="26"/>
      <c r="E17" s="4"/>
      <c r="F17" s="26"/>
      <c r="G17" s="26"/>
    </row>
    <row r="18" spans="2:7" ht="12.75">
      <c r="B18" s="26"/>
      <c r="E18" s="65"/>
      <c r="F18" s="26"/>
      <c r="G18" s="26"/>
    </row>
    <row r="19" spans="5:7" ht="12.75">
      <c r="E19" s="65"/>
      <c r="F19" s="65"/>
      <c r="G19" s="65"/>
    </row>
    <row r="20" spans="5:7" ht="12.75">
      <c r="E20" s="65"/>
      <c r="F20" s="65"/>
      <c r="G20" s="65"/>
    </row>
    <row r="21" spans="1:7" ht="38.25">
      <c r="A21" s="22" t="s">
        <v>15</v>
      </c>
      <c r="B21" s="23" t="s">
        <v>57</v>
      </c>
      <c r="E21" s="4"/>
      <c r="F21" s="4"/>
      <c r="G21" s="65"/>
    </row>
    <row r="22" spans="1:7" ht="89.25">
      <c r="A22" s="22" t="s">
        <v>16</v>
      </c>
      <c r="B22" s="23" t="s">
        <v>58</v>
      </c>
      <c r="E22" s="4"/>
      <c r="F22" s="4"/>
      <c r="G22" s="65"/>
    </row>
    <row r="23" spans="1:7" ht="51">
      <c r="A23" s="22" t="s">
        <v>17</v>
      </c>
      <c r="B23" s="23" t="s">
        <v>59</v>
      </c>
      <c r="C23" s="10"/>
      <c r="E23" s="4"/>
      <c r="F23" s="4"/>
      <c r="G23" s="65"/>
    </row>
    <row r="24" spans="1:7" ht="25.5">
      <c r="A24" s="22" t="s">
        <v>18</v>
      </c>
      <c r="B24" s="23" t="s">
        <v>28</v>
      </c>
      <c r="E24" s="4"/>
      <c r="F24" s="4"/>
      <c r="G24" s="4"/>
    </row>
    <row r="25" spans="1:2" ht="12.75">
      <c r="A25" s="22" t="s">
        <v>32</v>
      </c>
      <c r="B25" s="64" t="s">
        <v>35</v>
      </c>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2019-03-14T18:23:37Z</cp:lastPrinted>
  <dcterms:created xsi:type="dcterms:W3CDTF">2006-04-18T17:38:46Z</dcterms:created>
  <dcterms:modified xsi:type="dcterms:W3CDTF">2019-03-22T19:28:43Z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