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sheetId="1" r:id="rId1"/>
    <sheet name="Dados" sheetId="2" r:id="rId2"/>
  </sheets>
  <definedNames>
    <definedName name="_xlnm._FilterDatabase" localSheetId="0" hidden="1">'Quadro de Preços'!$B$11:$H$25</definedName>
    <definedName name="_xlfn.BAHTTEXT" hidden="1">#NAME?</definedName>
    <definedName name="_xlnm.Print_Titles" localSheetId="0">'Quadro de Preços'!$1:$12</definedName>
  </definedNames>
  <calcPr fullCalcOnLoad="1"/>
</workbook>
</file>

<file path=xl/comments1.xml><?xml version="1.0" encoding="utf-8"?>
<comments xmlns="http://schemas.openxmlformats.org/spreadsheetml/2006/main">
  <authors>
    <author>Licitacao</author>
  </authors>
  <commentList>
    <comment ref="I1" authorId="0">
      <text>
        <r>
          <rPr>
            <b/>
            <sz val="8"/>
            <rFont val="Tahoma"/>
            <family val="0"/>
          </rPr>
          <t>Instruções:</t>
        </r>
        <r>
          <rPr>
            <sz val="8"/>
            <rFont val="Tahoma"/>
            <family val="0"/>
          </rPr>
          <t xml:space="preserve">
Este comentário não será impresso.
Deverão ser preenchidos todos os campos em amarelo, colocando "NC" nos itens não cotados. Os valores totais serão preenchidos automaticamente.
</t>
        </r>
      </text>
    </comment>
    <comment ref="F12" authorId="0">
      <text>
        <r>
          <rPr>
            <b/>
            <sz val="8"/>
            <rFont val="Tahoma"/>
            <family val="0"/>
          </rPr>
          <t xml:space="preserve">Valor Unitário Máximo:
</t>
        </r>
        <r>
          <rPr>
            <sz val="8"/>
            <rFont val="Tahoma"/>
            <family val="2"/>
          </rPr>
          <t xml:space="preserve">Se o VALOR UNITÁRIO PROPOSTO informado for maior que o VALOR UNITÁRIO MÁXIMO, aparecerá a palavra "ACIMA" no VALOR TOTAL. Neste caso, informe um valor igual ou menor que o VALOR UNITÁRIO MÁXIMO ou informe NC (Item Não Cotado) no campo VALOR UNITÁRIO PROPOSTO. </t>
        </r>
        <r>
          <rPr>
            <sz val="8"/>
            <rFont val="Tahoma"/>
            <family val="0"/>
          </rPr>
          <t xml:space="preserve">
</t>
        </r>
      </text>
    </comment>
  </commentList>
</comments>
</file>

<file path=xl/sharedStrings.xml><?xml version="1.0" encoding="utf-8"?>
<sst xmlns="http://schemas.openxmlformats.org/spreadsheetml/2006/main" count="68" uniqueCount="58">
  <si>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</si>
  <si>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</si>
  <si>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</si>
  <si>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</si>
  <si>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</si>
  <si>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</si>
  <si>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</si>
  <si>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</si>
  <si>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</si>
  <si>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</si>
  <si>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</si>
  <si>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</si>
  <si>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</si>
  <si>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</si>
  <si>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</si>
  <si>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</si>
  <si>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</si>
  <si>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</si>
  <si>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</si>
  <si>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</si>
  <si>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</si>
  <si>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</si>
  <si>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</si>
  <si>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</si>
  <si>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</si>
  <si>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</si>
  <si>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</si>
  <si>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</si>
  <si>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</si>
  <si>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</si>
  <si>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</si>
  <si>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</si>
  <si>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LOTE</t>
  </si>
  <si>
    <t>01</t>
  </si>
  <si>
    <t>MENOR PREÇO POR LOTE</t>
  </si>
  <si>
    <t>CÂMERA DIGITAL PROFISSIONAL SENSOR CMOS FULL-FRAME DE 26.2 MEGAPIXEL, COM LENTE EF 24-70 MM F/ 4 IS II US. CONECTIVIDADE WI-FI COM NFC, PROCESSADOR DE IMAGEM DIGIC 7, FILMAGEM EM VIDEO FULL HD 1920 X 1080 P, MONITOR TOUCHSCREEN LCD 3.0, NA PARTE TRASEIRA DA CÂMERA, SISTEMA DE ANÁLISE DE CENAS, BATERIA RECARREGÁVEL, SISTEMA DE ESTABILIZAÇÃO ÓTICA DE IMAGEM, INCLUINDO CARTÃO DE MEMÓRIA DE 64 GB E BATERIA RECARREGÁVEL RESERVA COMPATÍVEL COM A CÂMERA</t>
  </si>
  <si>
    <t>CARREGADOR ORIGINAL COMPATÍVEL COM A CÂMERA</t>
  </si>
  <si>
    <t>TRIPÉ COMPATÍVEL COM A CÂMERA DE 1,80</t>
  </si>
  <si>
    <t>BOLSA DE TRANSPORTE DE CÂMERA PROFISSIONAL E ACESSÓRIOS (LENTES, CARREGADOR, BATERIA E CARTÃO DE MEMÓRIA), COM FECHOS E ALÇA PARA TRANSPORTE. INTERIOR ACOLCHOADO EM ESPUMA COM DIVISÓRIAS REMOVÍVEIS</t>
  </si>
  <si>
    <t>TERMINAÇÃO COAXIAL, 4 GHZ, 100 W; IMPEDÂNCIA: 50 ?; POTENCIA MÁXIMA: 100 W; VSWR MÁXIMO: DC - 1.9 GHZ: 1.10:1; 1.9 - 3 GHZ: 1.15:1; 3 - 4 GHZ: 1.34:1; FAIXA DE FREQUÊNCIA: DC - 4 GHZ; PESO: 1,85 KG</t>
  </si>
  <si>
    <t>Abertura das Propostas: 17/04/2019, às 10:00hs</t>
  </si>
  <si>
    <t xml:space="preserve">RECEPTOR DIGITAL DE SATÉLITE, RECEPTOR DE SATÉLITE COM CAPACIDADE DE RECEBER PROGRAMAÇÃO DE BANDA C OU KU EM HD (ALTA DEFINIÇÃO) OU SD NO SISTEMA MPEG-4 E MPEG-2 VIA SATÉLITE E COM ACESSO CONDICIONAL CONAX OU IRDETO EMBEDDED. SUPORTE A CHAVE BISS.
RECEPTOR DIGITAL DE SATÉLITE DVB-S/ DVB-S2 (MPEG II/ MPEG-4/ H.264); RECEPÇÃO DE BANDA KU E BANDA C EM SCPC &amp; MCPC; TUNER SENSÍVEL COM LOOP-THROUGH DISEQ C 1.0/1.1/1.2/1.3 (USALS); SUPORTE PARA LNB DE MONOPONTO, MULTIPONTO, UNIVERSAL E OUTROS; BUSCA CEGA; BUSCA POR SATÉLITES, REDE, PID, MANUAL E MULTI-TP; BUSCA AUTO DISEQC; SISTEMA DE CORES PAL / PAL-M / NTSC; SUPORTE PARA FORMATOS DE VÍDEO 4:3 E 16:9 (PAN&amp;SCAN OU LETTER BOX); RESOLUÇÕES DE 480P, 480I,576P, 576I, 720P E 1080I; MENUS NA TELA OSD; MEMÓRIA PARA 100 SATÉLITES, 4000 TRANSPONDERS E 10000 CANAIS; SUPORTE PARA ADIÇÃO, EXCLUSÃO, MOVER E RENOMEAR SATÉLITES; SUPORTE PARA ADICIONAR, EXCLUIR E EDITAR TRANSPONDER; 8 GRUPOS DE FAVORITOS COM BLOQUEIO DOS PAIS; SUPORTE PARA BLOQUEAR, EXCLUIR, MOVER E RENOMEAR PROGRAMAS; LISTA DE PROGRAMAS COM QUATRO SISTEMAS DE CLASSIFICAÇÃO (FTA, SATÉLITE, TRANSPONDER OU POR NOME DO CANAL) ÁUDIO COM SUPORTE PARA VÁRIOS CANAIS SUBTÍTULOS MULTI-IDIOMA; GUIA ELETRÔNICO DE PROGRAMAÇÃO (EPG) PARA ATÉ 7 DIAS; SUPORTE PARA EFEITO MULTICANAIS (MOSAICO); ATUALIZAÇÃO DE SOFTWARE POR USB; INTERFACE USB 2.0; SISTEMA DE ACESSO CONDICIONAL IRDETO OU CONAX; FUNÇÃO PVR MEDIAPLAYER (MUSICA, FOTOS E FILMES); TUNER &amp; DEMODULADOR
DEMODULAÇÃO QPSK ,8PSK; FREQ. DE ENTRADA 950 MHZ ATÉ 2150 MHZ; NÍVEL DE SINAL -25 A -65 DBM RF 75Ω; LNB 13V/18V/OFF, MAX = 400MA; CONTROLE DE BANDA 22KHZ+/-2KHZ, 0.6VPP+/-0.2V DISEQC DISEQC 1.0/1.1/1.2/1.3 (USALS, TONE BURST A/B; SYMBOL RATE 2.0~45 MS/S/S/ SCPC, MCPC; FEC 1/2, 2/3, 3/4, 3/5, 5/6, 7/8, 8/9, 9/10, AUTOMÁTICO MPEG; TRANSPORT STREAM MPEG-2 ISO/IEC 13818; PROFILE LEVEL MPEG1, MPEG-2 MP@ML, H.264, VC1, DV, DIVX, E MPEG4; INPUT RATE 80 MBPS PARA MPEG TRANSPORT STREAM E 25 MBPS PARA DV STREAMS; FORMATOS DE TELA 4:3, 16:9; RESOLUÇÃO DE VÍDEO 1080I / 720P / 576P / 576I / 480P / 480I; ÁUDIO MPEG-2 LAYER I AND II (MUSICAM), MPEG4 AAC E MPEG4 AAC-HE (AAC+),; DOLBY DIGITAL (AC-3) COM TAXAS DE ATÉ 640 KBITS/S, LPCM DE ATÉ 48 KHZ, MP3.; MODOS DE ÁUDIO SINGLE CHANNEL / DUAL CHANNEL / JOINT STEREO / STEREO; AMOSTRAGEM 32, 44.1 E 48 KHZ; CONEXÕES A/V E DADOS: 3 X RCA ÁUDIO (ESQUERDA, DIREITA) E VÍDEO. RS-232C RS232C D-SUB MACHO.; LNB IF INPUT; CONECTOR F, FÊMEA; LNB IF OUTPUT CONECTOR F,; FÊMEA; FONTE; ENTRADA AC 100 ~240V, 50/60HZ; CONSUMO MAX. 25 W; PROTEÇÃO FUSÍVEL INTERNO. PROTEÇÃO CONTRA RAIOS.; (MODELO ZDX-670 KHDS972 EKOTECH OU SIMILAR)
</t>
  </si>
  <si>
    <t>WATTÍMETRO DE RF DIRECIONAL; THRULINE®, BANDA LARGA, 1 - 500 W, 25 - 1000 MHZ; FAIXA DE FREQUÊNCIA: 25 MHZ – 1000 MHZ; ESCALAS DE POTÊNCIA: 25 - 800 MHZ: 5, 15, 50, 150 E 500 WATTS; 800 - 1000 MHZ: 5, 15, 50, 150 WATTS FAIXA DO MEDIDOR: 25 - 100 MHZ: +/-7%, COM CARTA DE CORREÇÃO; 100 - 512 MHZ: +/-6%; 512 - 1000 MHZ: +/-7%; IMPEDÂNCIA, LINHA PRINCIPAL: 50 OHMS; CONECTOR: N FÊMEA (PADRÃO)
TAMANHO: 175 X 130 X 92 MM; PESO: 1.36 KG (MODELO REFERÊNCIA: BIRD 4304A OU SIMILAR)</t>
  </si>
  <si>
    <t>Nº 1601.2472200151.013.4490.52.00-04 – SMOTSP</t>
  </si>
  <si>
    <t>Sec. Obras (Permanente)</t>
  </si>
  <si>
    <t>Sec. Educação (Permanente)</t>
  </si>
  <si>
    <t>Sec. Educação (Consumo)</t>
  </si>
  <si>
    <t>Nº 1701.0412200191.177.4490.52.00-04 – SMEC</t>
  </si>
  <si>
    <t>Nº 1701.0412200192.054.3390.30.00-04 – SMEC</t>
  </si>
  <si>
    <t>PREGÃO PRESENCIAL Nº 042/2019</t>
  </si>
  <si>
    <t>PROCESSO ADMINISTRATIVO N° 2822/2018 de 30/08/2018</t>
  </si>
  <si>
    <t>AQUISIÇÃO DE EQUIPAMENTOS ELETRÔNICOS</t>
  </si>
  <si>
    <t>Homologação: __/__/2019</t>
  </si>
  <si>
    <t>Previsão Publicação: __/__/2019</t>
  </si>
  <si>
    <t>O objeto do presente termo de referência será recebido em remessa única com prazo não superior a 25 (vinte e cinco) dias úteis após recebimento da nota de empenho.</t>
  </si>
  <si>
    <t>Os bens deverão ser entregues na sede da Prefeitura, no endereço: Setor de Informática, Rua Alfredo Chaves nº 39, Centro, no horário das 09:00 às  12:00 horas e de 14:00  às 16:00 horas, nos dias úteis, de segunda `a sexta-feira. Sendo o frete, carga e descarga por conta do fornecedor até o local indicado.</t>
  </si>
  <si>
    <t>O pagamento do objeto de que trata o PREGÃO PRESENCIAL 042/2019, e consequente contrato serão efetuados pela Tesouraria da Prefeitura Municipal de Sumidouro;</t>
  </si>
  <si>
    <t>Prazo do Contrato: Entrega imediata.</t>
  </si>
</sst>
</file>

<file path=xl/styles.xml><?xml version="1.0" encoding="utf-8"?>
<styleSheet xmlns="http://schemas.openxmlformats.org/spreadsheetml/2006/main">
  <numFmts count="5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00"/>
    <numFmt numFmtId="183" formatCode="&quot;R$ &quot;#,##0.00"/>
    <numFmt numFmtId="184" formatCode="00"/>
    <numFmt numFmtId="185" formatCode="#,#00.00"/>
    <numFmt numFmtId="186" formatCode="_(* #,##0.000_);_(* \(#,##0.000\);_(* &quot;-&quot;??_);_(@_)"/>
    <numFmt numFmtId="187" formatCode="_(* #,##0.0000_);_(* \(#,##0.0000\);_(* &quot;-&quot;??_);_(@_)"/>
    <numFmt numFmtId="188" formatCode="_(* #,##0.00000_);_(* \(#,##0.00000\);_(* &quot;-&quot;??_);_(@_)"/>
    <numFmt numFmtId="189" formatCode="_(* #,##0.000000_);_(* \(#,##0.000000\);_(* &quot;-&quot;??_);_(@_)"/>
    <numFmt numFmtId="190" formatCode="[$-416]dddd\,\ d&quot; de &quot;mmmm&quot; de &quot;yyyy"/>
    <numFmt numFmtId="191" formatCode="[$-416]mmmm\-yy;@"/>
    <numFmt numFmtId="192" formatCode="mm/yyyy"/>
    <numFmt numFmtId="193" formatCode="_(* #,##0.0_);_(* \(#,##0.0\);_(* &quot;-&quot;??_);_(@_)"/>
    <numFmt numFmtId="194" formatCode="_(* #,##0_);_(* \(#,##0\);_(* &quot;-&quot;??_);_(@_)"/>
    <numFmt numFmtId="195" formatCode="_(&quot;R$ &quot;* #,##0.000_);_(&quot;R$ &quot;* \(#,##0.000\);_(&quot;R$ &quot;* &quot;-&quot;??_);_(@_)"/>
    <numFmt numFmtId="196" formatCode="_(&quot;R$ &quot;* #,##0.0000_);_(&quot;R$ &quot;* \(#,##0.0000\);_(&quot;R$ &quot;* &quot;-&quot;??_);_(@_)"/>
    <numFmt numFmtId="197" formatCode="_(* #,##0.0000_);_(* \(#,##0.0000\);_(* &quot;-&quot;????_);_(@_)"/>
    <numFmt numFmtId="198" formatCode="_(&quot;R$ &quot;* #,##0.0000_);_(&quot;R$ &quot;* \(#,##0.0000\)_._._.;_(&quot;R$ &quot;* &quot;-&quot;??_);_(@_)"/>
    <numFmt numFmtId="199" formatCode="_(&quot;R$ &quot;* #,##0.0000_);_(&quot;R$ &quot;* \(#,##0.0000\)\.;_(&quot;R$ &quot;* &quot;-&quot;??_);_(@_)"/>
    <numFmt numFmtId="200" formatCode="_(&quot;R$ &quot;* #,##0.0000&quot;...&quot;_);_(&quot;R$ &quot;* \(#,##0.0000\)\.;_(&quot;R$ &quot;* &quot;-&quot;??_);_(@_)"/>
    <numFmt numFmtId="201" formatCode="_(&quot;R$ &quot;* #,##0.00000&quot;...&quot;_);_(&quot;R$ &quot;* \(#,##0.00000\)\.;_(&quot;R$ &quot;* &quot;-&quot;??_);_(@_)"/>
    <numFmt numFmtId="202" formatCode="_(&quot;R$ &quot;* #,##0.000&quot;...&quot;_);_(&quot;R$ &quot;* \(#,##0.000\)\.;_(&quot;R$ &quot;* &quot;-&quot;??_);_(@_)"/>
    <numFmt numFmtId="203" formatCode="00,000,000,_/000,0\-00"/>
    <numFmt numFmtId="204" formatCode="00,000,000,&quot;/&quot;000,0&quot;-&quot;00"/>
    <numFmt numFmtId="205" formatCode="#,#00.0"/>
    <numFmt numFmtId="206" formatCode="#,#00.000"/>
    <numFmt numFmtId="207" formatCode="00&quot;.&quot;000&quot;.&quot;000&quot;/&quot;0000&quot;-&quot;00"/>
    <numFmt numFmtId="208" formatCode="#,##0.00#"/>
    <numFmt numFmtId="209" formatCode="#,##0.00##"/>
    <numFmt numFmtId="210" formatCode="0.00#"/>
    <numFmt numFmtId="211" formatCode="_(&quot;R$&quot;* #,##0.00_);_(&quot;R$&quot;* \(#,##0.00\);_(&quot;R$&quot;* \-??_);_(@_)"/>
    <numFmt numFmtId="212" formatCode="0.000"/>
  </numFmts>
  <fonts count="40">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8"/>
      <name val="Tahoma"/>
      <family val="0"/>
    </font>
    <font>
      <sz val="8"/>
      <name val="Tahoma"/>
      <family val="0"/>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val="single"/>
      <sz val="10"/>
      <color indexed="9"/>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Arial"/>
      <family val="2"/>
    </font>
    <font>
      <b/>
      <sz val="12"/>
      <color indexed="8"/>
      <name val="Arial"/>
      <family val="2"/>
    </font>
    <font>
      <b/>
      <u val="single"/>
      <sz val="9"/>
      <name val="Arial"/>
      <family val="2"/>
    </font>
    <font>
      <sz val="6"/>
      <color indexed="62"/>
      <name val="Calibri"/>
      <family val="0"/>
    </font>
    <font>
      <sz val="6.5"/>
      <color indexed="8"/>
      <name val="Times New Roman"/>
      <family val="0"/>
    </font>
    <font>
      <sz val="12"/>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color indexed="23"/>
      </left>
      <right style="hair">
        <color indexed="23"/>
      </right>
      <top style="hair">
        <color indexed="23"/>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hair">
        <color indexed="55"/>
      </bottom>
    </border>
    <border>
      <left>
        <color indexed="63"/>
      </left>
      <right>
        <color indexed="63"/>
      </right>
      <top style="hair">
        <color indexed="23"/>
      </top>
      <bottom>
        <color indexed="63"/>
      </bottom>
    </border>
    <border>
      <left style="hair">
        <color indexed="23"/>
      </left>
      <right>
        <color indexed="63"/>
      </right>
      <top>
        <color indexed="63"/>
      </top>
      <bottom style="hair">
        <color indexed="23"/>
      </bottom>
    </border>
    <border>
      <left>
        <color indexed="63"/>
      </left>
      <right style="hair">
        <color indexed="23"/>
      </right>
      <top>
        <color indexed="63"/>
      </top>
      <bottom style="hair">
        <color indexed="23"/>
      </bottom>
    </border>
    <border>
      <left style="hair">
        <color indexed="23"/>
      </left>
      <right style="hair">
        <color indexed="23"/>
      </right>
      <top style="hair">
        <color indexed="23"/>
      </top>
      <bottom>
        <color indexed="63"/>
      </bottom>
    </border>
    <border>
      <left style="hair">
        <color indexed="23"/>
      </left>
      <right style="hair">
        <color indexed="23"/>
      </right>
      <top>
        <color indexed="63"/>
      </top>
      <bottom>
        <color indexed="63"/>
      </bottom>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4" borderId="0" applyNumberFormat="0" applyBorder="0" applyAlignment="0" applyProtection="0"/>
    <xf numFmtId="0" fontId="20" fillId="16" borderId="1" applyNumberFormat="0" applyAlignment="0" applyProtection="0"/>
    <xf numFmtId="0" fontId="21" fillId="17" borderId="2" applyNumberFormat="0" applyAlignment="0" applyProtection="0"/>
    <xf numFmtId="0" fontId="22" fillId="0" borderId="3" applyNumberFormat="0" applyFill="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3"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4" fillId="3"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6"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9" applyNumberFormat="0" applyFill="0" applyAlignment="0" applyProtection="0"/>
  </cellStyleXfs>
  <cellXfs count="78">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9" fillId="0" borderId="0" xfId="0" applyNumberFormat="1" applyFont="1" applyBorder="1" applyAlignment="1" applyProtection="1">
      <alignment vertical="center" wrapText="1"/>
      <protection hidden="1"/>
    </xf>
    <xf numFmtId="0" fontId="9" fillId="0" borderId="0" xfId="0" applyFont="1" applyBorder="1" applyAlignment="1" applyProtection="1">
      <alignment vertical="center" wrapText="1"/>
      <protection hidden="1"/>
    </xf>
    <xf numFmtId="0" fontId="0" fillId="0" borderId="0" xfId="0" applyFill="1" applyAlignment="1">
      <alignment/>
    </xf>
    <xf numFmtId="49" fontId="0" fillId="0" borderId="0" xfId="0" applyNumberFormat="1" applyAlignment="1">
      <alignment/>
    </xf>
    <xf numFmtId="0" fontId="0" fillId="0" borderId="0" xfId="0" applyFont="1" applyFill="1" applyAlignment="1">
      <alignment/>
    </xf>
    <xf numFmtId="210" fontId="5" fillId="0" borderId="0" xfId="0" applyNumberFormat="1" applyFont="1" applyBorder="1" applyAlignment="1" applyProtection="1">
      <alignment vertical="center"/>
      <protection hidden="1"/>
    </xf>
    <xf numFmtId="210" fontId="0" fillId="0" borderId="0" xfId="53" applyNumberFormat="1" applyFont="1" applyBorder="1" applyAlignment="1" applyProtection="1">
      <alignment horizontal="center" vertical="center" wrapText="1"/>
      <protection hidden="1"/>
    </xf>
    <xf numFmtId="0" fontId="0" fillId="0" borderId="0" xfId="0" applyFont="1" applyFill="1" applyAlignment="1">
      <alignment wrapText="1"/>
    </xf>
    <xf numFmtId="208" fontId="0" fillId="0" borderId="0" xfId="0" applyNumberFormat="1" applyFont="1" applyBorder="1" applyAlignment="1" applyProtection="1">
      <alignment horizontal="center" vertical="center" wrapText="1"/>
      <protection hidden="1"/>
    </xf>
    <xf numFmtId="208" fontId="5" fillId="0" borderId="0" xfId="0" applyNumberFormat="1" applyFont="1" applyBorder="1" applyAlignment="1" applyProtection="1">
      <alignment vertical="center"/>
      <protection hidden="1"/>
    </xf>
    <xf numFmtId="0" fontId="0" fillId="8" borderId="10" xfId="0" applyFill="1" applyBorder="1" applyAlignment="1">
      <alignment/>
    </xf>
    <xf numFmtId="0" fontId="0" fillId="24" borderId="10" xfId="0" applyFill="1" applyBorder="1" applyAlignment="1">
      <alignment vertical="center" wrapText="1"/>
    </xf>
    <xf numFmtId="0" fontId="0" fillId="24" borderId="10" xfId="0" applyFill="1" applyBorder="1" applyAlignment="1">
      <alignment/>
    </xf>
    <xf numFmtId="49" fontId="0" fillId="24" borderId="10" xfId="0" applyNumberFormat="1" applyFill="1" applyBorder="1" applyAlignment="1">
      <alignment/>
    </xf>
    <xf numFmtId="0" fontId="0" fillId="7"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2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10" fillId="0" borderId="0" xfId="0" applyFont="1" applyBorder="1" applyAlignment="1" applyProtection="1">
      <alignment horizontal="right"/>
      <protection hidden="1"/>
    </xf>
    <xf numFmtId="0" fontId="12"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208" fontId="4" fillId="0" borderId="0" xfId="0" applyNumberFormat="1" applyFont="1" applyBorder="1" applyAlignment="1" applyProtection="1">
      <alignment horizontal="center" vertical="center"/>
      <protection hidden="1"/>
    </xf>
    <xf numFmtId="210" fontId="4" fillId="0" borderId="0" xfId="0" applyNumberFormat="1" applyFont="1" applyBorder="1" applyAlignment="1" applyProtection="1">
      <alignment horizontal="center" vertical="center"/>
      <protection hidden="1"/>
    </xf>
    <xf numFmtId="0" fontId="9" fillId="0" borderId="11" xfId="0" applyFont="1" applyBorder="1" applyAlignment="1">
      <alignment vertical="center" wrapText="1"/>
    </xf>
    <xf numFmtId="0" fontId="10" fillId="16" borderId="11" xfId="0" applyFont="1" applyFill="1" applyBorder="1" applyAlignment="1" applyProtection="1">
      <alignment horizontal="center" vertical="center" wrapText="1"/>
      <protection hidden="1"/>
    </xf>
    <xf numFmtId="184" fontId="9"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208" fontId="10" fillId="0" borderId="11" xfId="53" applyNumberFormat="1" applyFont="1" applyFill="1" applyBorder="1" applyAlignment="1" applyProtection="1">
      <alignment horizontal="center" vertical="center" wrapText="1"/>
      <protection hidden="1"/>
    </xf>
    <xf numFmtId="184" fontId="12" fillId="0" borderId="0" xfId="0" applyNumberFormat="1" applyFont="1" applyBorder="1" applyAlignment="1" applyProtection="1">
      <alignment vertical="center" wrapText="1"/>
      <protection hidden="1"/>
    </xf>
    <xf numFmtId="0" fontId="9" fillId="0" borderId="0" xfId="0" applyNumberFormat="1" applyFont="1" applyBorder="1" applyAlignment="1" applyProtection="1">
      <alignment vertical="center" wrapText="1"/>
      <protection hidden="1"/>
    </xf>
    <xf numFmtId="0" fontId="0" fillId="0" borderId="0" xfId="0" applyNumberFormat="1" applyFont="1" applyBorder="1" applyAlignment="1" applyProtection="1">
      <alignment vertical="center" wrapText="1"/>
      <protection hidden="1"/>
    </xf>
    <xf numFmtId="0" fontId="12" fillId="0" borderId="0" xfId="0" applyNumberFormat="1" applyFont="1" applyBorder="1" applyAlignment="1" applyProtection="1">
      <alignment vertical="center" wrapText="1"/>
      <protection hidden="1"/>
    </xf>
    <xf numFmtId="0" fontId="12" fillId="0" borderId="0" xfId="0" applyFont="1" applyBorder="1" applyAlignment="1" applyProtection="1">
      <alignment horizontal="left" vertical="center"/>
      <protection hidden="1"/>
    </xf>
    <xf numFmtId="0" fontId="12" fillId="0" borderId="0" xfId="0" applyNumberFormat="1" applyFont="1" applyBorder="1" applyAlignment="1" applyProtection="1">
      <alignment horizontal="left" vertical="center"/>
      <protection hidden="1"/>
    </xf>
    <xf numFmtId="49" fontId="0" fillId="0" borderId="0" xfId="53" applyNumberFormat="1" applyFont="1" applyBorder="1" applyAlignment="1" applyProtection="1">
      <alignment horizontal="center" vertical="center" wrapText="1"/>
      <protection hidden="1"/>
    </xf>
    <xf numFmtId="49" fontId="0" fillId="0" borderId="0" xfId="0" applyNumberFormat="1" applyFont="1" applyBorder="1" applyAlignment="1" applyProtection="1">
      <alignment vertical="center" wrapText="1"/>
      <protection hidden="1"/>
    </xf>
    <xf numFmtId="49" fontId="9" fillId="0" borderId="0" xfId="0" applyNumberFormat="1" applyFont="1" applyBorder="1" applyAlignment="1" applyProtection="1">
      <alignment vertical="center" wrapText="1"/>
      <protection hidden="1"/>
    </xf>
    <xf numFmtId="49" fontId="14" fillId="0" borderId="0" xfId="0" applyNumberFormat="1" applyFont="1" applyBorder="1" applyAlignment="1" applyProtection="1">
      <alignment vertical="center" wrapText="1"/>
      <protection hidden="1"/>
    </xf>
    <xf numFmtId="49" fontId="15" fillId="0" borderId="0" xfId="0" applyNumberFormat="1" applyFont="1" applyBorder="1" applyAlignment="1" applyProtection="1">
      <alignment vertical="center" wrapText="1"/>
      <protection hidden="1"/>
    </xf>
    <xf numFmtId="49" fontId="14" fillId="0" borderId="0" xfId="0" applyNumberFormat="1" applyFont="1" applyBorder="1" applyAlignment="1" applyProtection="1">
      <alignment horizontal="left" vertical="center" wrapText="1"/>
      <protection hidden="1"/>
    </xf>
    <xf numFmtId="49" fontId="16" fillId="0" borderId="0" xfId="0" applyNumberFormat="1" applyFont="1" applyBorder="1" applyAlignment="1" applyProtection="1">
      <alignment vertical="center" wrapText="1"/>
      <protection hidden="1"/>
    </xf>
    <xf numFmtId="208" fontId="10" fillId="16" borderId="11" xfId="0" applyNumberFormat="1" applyFont="1" applyFill="1" applyBorder="1" applyAlignment="1" applyProtection="1">
      <alignment horizontal="center" vertical="center" wrapText="1"/>
      <protection hidden="1"/>
    </xf>
    <xf numFmtId="208" fontId="12" fillId="0" borderId="0" xfId="0" applyNumberFormat="1" applyFont="1" applyBorder="1" applyAlignment="1" applyProtection="1">
      <alignment vertical="center" wrapText="1"/>
      <protection hidden="1"/>
    </xf>
    <xf numFmtId="208" fontId="10" fillId="0" borderId="11" xfId="0" applyNumberFormat="1" applyFont="1" applyBorder="1" applyAlignment="1">
      <alignment horizontal="center" vertical="center"/>
    </xf>
    <xf numFmtId="177" fontId="0" fillId="0" borderId="0" xfId="47" applyFont="1" applyFill="1" applyBorder="1" applyAlignment="1" applyProtection="1">
      <alignment horizontal="left"/>
      <protection/>
    </xf>
    <xf numFmtId="182" fontId="9" fillId="0" borderId="11" xfId="0" applyNumberFormat="1" applyFont="1" applyFill="1" applyBorder="1" applyAlignment="1" applyProtection="1">
      <alignment horizontal="center" vertical="center" wrapText="1"/>
      <protection hidden="1"/>
    </xf>
    <xf numFmtId="0" fontId="0" fillId="0" borderId="0" xfId="0" applyFont="1" applyAlignment="1">
      <alignment wrapText="1"/>
    </xf>
    <xf numFmtId="208" fontId="4" fillId="0" borderId="12" xfId="0" applyNumberFormat="1" applyFont="1" applyBorder="1" applyAlignment="1" applyProtection="1">
      <alignment horizontal="center" vertical="center"/>
      <protection hidden="1"/>
    </xf>
    <xf numFmtId="208" fontId="9" fillId="0" borderId="11" xfId="0" applyNumberFormat="1" applyFont="1" applyFill="1" applyBorder="1" applyAlignment="1" applyProtection="1">
      <alignment horizontal="center" vertical="center" wrapText="1"/>
      <protection hidden="1"/>
    </xf>
    <xf numFmtId="0" fontId="10" fillId="0" borderId="0" xfId="0" applyFont="1" applyBorder="1" applyAlignment="1" applyProtection="1">
      <alignment vertical="center"/>
      <protection hidden="1"/>
    </xf>
    <xf numFmtId="0" fontId="0" fillId="0" borderId="0" xfId="0" applyFill="1" applyBorder="1" applyAlignment="1">
      <alignment wrapText="1"/>
    </xf>
    <xf numFmtId="0" fontId="36" fillId="0" borderId="0" xfId="0" applyFont="1" applyAlignment="1">
      <alignment horizontal="justify"/>
    </xf>
    <xf numFmtId="0" fontId="10" fillId="0" borderId="0" xfId="0" applyFont="1" applyBorder="1" applyAlignment="1" applyProtection="1">
      <alignment horizontal="left" vertical="center"/>
      <protection hidden="1"/>
    </xf>
    <xf numFmtId="0" fontId="8" fillId="0" borderId="0" xfId="0" applyFont="1" applyBorder="1" applyAlignment="1" applyProtection="1">
      <alignment/>
      <protection hidden="1"/>
    </xf>
    <xf numFmtId="0" fontId="10" fillId="0" borderId="13" xfId="0" applyFont="1" applyBorder="1" applyAlignment="1" applyProtection="1">
      <alignment horizontal="left"/>
      <protection hidden="1"/>
    </xf>
    <xf numFmtId="0" fontId="10" fillId="0" borderId="14" xfId="0" applyFont="1" applyBorder="1" applyAlignment="1" applyProtection="1">
      <alignment horizontal="left"/>
      <protection hidden="1"/>
    </xf>
    <xf numFmtId="0" fontId="11" fillId="0" borderId="0" xfId="0" applyFont="1" applyAlignment="1" applyProtection="1">
      <alignment horizontal="left" vertical="center" wrapText="1"/>
      <protection hidden="1"/>
    </xf>
    <xf numFmtId="170" fontId="3" fillId="24" borderId="15" xfId="53" applyNumberFormat="1" applyFont="1" applyFill="1" applyBorder="1" applyAlignment="1" applyProtection="1">
      <alignment horizontal="left" vertical="center" wrapText="1"/>
      <protection hidden="1"/>
    </xf>
    <xf numFmtId="170" fontId="3" fillId="24" borderId="16" xfId="53" applyNumberFormat="1" applyFont="1" applyFill="1" applyBorder="1" applyAlignment="1" applyProtection="1">
      <alignment horizontal="left" vertical="center" wrapText="1"/>
      <protection hidden="1"/>
    </xf>
    <xf numFmtId="0" fontId="10" fillId="0" borderId="0" xfId="0" applyFont="1" applyBorder="1" applyAlignment="1" applyProtection="1">
      <alignment horizontal="left" vertical="center"/>
      <protection hidden="1"/>
    </xf>
    <xf numFmtId="0" fontId="10" fillId="0" borderId="0" xfId="0" applyFont="1" applyBorder="1" applyAlignment="1" applyProtection="1">
      <alignment horizontal="left" vertical="center" wrapText="1"/>
      <protection hidden="1"/>
    </xf>
    <xf numFmtId="177" fontId="10" fillId="0" borderId="0" xfId="47" applyFont="1" applyBorder="1" applyAlignment="1" applyProtection="1">
      <alignment horizontal="center" vertical="center"/>
      <protection hidden="1"/>
    </xf>
    <xf numFmtId="184" fontId="9" fillId="0" borderId="17" xfId="0" applyNumberFormat="1" applyFont="1" applyBorder="1" applyAlignment="1">
      <alignment horizontal="center" vertical="center" wrapText="1"/>
    </xf>
    <xf numFmtId="184" fontId="9" fillId="0" borderId="18" xfId="0" applyNumberFormat="1" applyFont="1" applyBorder="1" applyAlignment="1">
      <alignment horizontal="center" vertical="center" wrapText="1"/>
    </xf>
    <xf numFmtId="208" fontId="11" fillId="24" borderId="19" xfId="0" applyNumberFormat="1" applyFont="1" applyFill="1" applyBorder="1" applyAlignment="1" applyProtection="1">
      <alignment horizontal="left" vertical="center" wrapText="1"/>
      <protection hidden="1"/>
    </xf>
    <xf numFmtId="208" fontId="11" fillId="24" borderId="20" xfId="0" applyNumberFormat="1" applyFont="1" applyFill="1" applyBorder="1" applyAlignment="1" applyProtection="1">
      <alignment horizontal="left" vertical="center" wrapText="1"/>
      <protection hidden="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5">
    <dxf>
      <font>
        <b/>
        <i val="0"/>
        <color indexed="9"/>
      </font>
      <fill>
        <patternFill>
          <bgColor indexed="10"/>
        </patternFill>
      </fill>
    </dxf>
    <dxf>
      <fill>
        <patternFill>
          <bgColor indexed="43"/>
        </patternFill>
      </fill>
    </dxf>
    <dxf>
      <fill>
        <patternFill>
          <bgColor indexed="52"/>
        </patternFill>
      </fill>
    </dxf>
    <dxf>
      <font>
        <b val="0"/>
        <i val="0"/>
        <u val="none"/>
        <strike val="0"/>
      </font>
      <fill>
        <patternFill>
          <bgColor indexed="43"/>
        </patternFill>
      </fill>
    </dxf>
    <dxf>
      <font>
        <b val="0"/>
        <i val="0"/>
        <u val="none"/>
        <strike val="0"/>
      </font>
      <fill>
        <patternFill>
          <bgColor indexed="43"/>
        </patternFill>
      </fill>
    </dxf>
    <dxf/>
    <dxf>
      <font>
        <color auto="1"/>
      </font>
      <fill>
        <patternFill>
          <bgColor indexed="26"/>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u val="none"/>
        <strike val="0"/>
      </font>
      <fill>
        <patternFill>
          <bgColor rgb="FFFFCC99"/>
        </patternFill>
      </fill>
      <border>
        <left style="thin">
          <color rgb="FF000000"/>
        </left>
        <right style="thin">
          <color rgb="FF000000"/>
        </right>
        <top style="thin"/>
        <bottom style="thin">
          <color rgb="FF000000"/>
        </bottom>
      </border>
    </dxf>
    <dxf>
      <font>
        <b/>
        <i/>
        <u val="double"/>
        <strike val="0"/>
      </font>
      <fill>
        <patternFill>
          <bgColor rgb="FFFFCC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0</xdr:row>
      <xdr:rowOff>28575</xdr:rowOff>
    </xdr:from>
    <xdr:ext cx="4343400" cy="695325"/>
    <xdr:sp>
      <xdr:nvSpPr>
        <xdr:cNvPr id="1" name="Text Box 1"/>
        <xdr:cNvSpPr txBox="1">
          <a:spLocks noChangeArrowheads="1"/>
        </xdr:cNvSpPr>
      </xdr:nvSpPr>
      <xdr:spPr>
        <a:xfrm>
          <a:off x="800100" y="28575"/>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28575</xdr:colOff>
      <xdr:row>0</xdr:row>
      <xdr:rowOff>28575</xdr:rowOff>
    </xdr:from>
    <xdr:to>
      <xdr:col>1</xdr:col>
      <xdr:colOff>114300</xdr:colOff>
      <xdr:row>0</xdr:row>
      <xdr:rowOff>704850</xdr:rowOff>
    </xdr:to>
    <xdr:pic>
      <xdr:nvPicPr>
        <xdr:cNvPr id="2" name="Picture 2" descr="brasãoGIF_300dpi"/>
        <xdr:cNvPicPr preferRelativeResize="1">
          <a:picLocks noChangeAspect="1"/>
        </xdr:cNvPicPr>
      </xdr:nvPicPr>
      <xdr:blipFill>
        <a:blip r:embed="rId1"/>
        <a:stretch>
          <a:fillRect/>
        </a:stretch>
      </xdr:blipFill>
      <xdr:spPr>
        <a:xfrm>
          <a:off x="28575" y="28575"/>
          <a:ext cx="695325" cy="676275"/>
        </a:xfrm>
        <a:prstGeom prst="rect">
          <a:avLst/>
        </a:prstGeom>
        <a:noFill/>
        <a:ln w="9525" cmpd="sng">
          <a:noFill/>
        </a:ln>
      </xdr:spPr>
    </xdr:pic>
    <xdr:clientData/>
  </xdr:twoCellAnchor>
  <xdr:twoCellAnchor>
    <xdr:from>
      <xdr:col>5</xdr:col>
      <xdr:colOff>209550</xdr:colOff>
      <xdr:row>0</xdr:row>
      <xdr:rowOff>285750</xdr:rowOff>
    </xdr:from>
    <xdr:to>
      <xdr:col>7</xdr:col>
      <xdr:colOff>647700</xdr:colOff>
      <xdr:row>3</xdr:row>
      <xdr:rowOff>76200</xdr:rowOff>
    </xdr:to>
    <xdr:grpSp>
      <xdr:nvGrpSpPr>
        <xdr:cNvPr id="3" name="Group 60"/>
        <xdr:cNvGrpSpPr>
          <a:grpSpLocks/>
        </xdr:cNvGrpSpPr>
      </xdr:nvGrpSpPr>
      <xdr:grpSpPr>
        <a:xfrm>
          <a:off x="5534025" y="285750"/>
          <a:ext cx="1790700" cy="857250"/>
          <a:chOff x="520" y="6"/>
          <a:chExt cx="188" cy="90"/>
        </a:xfrm>
        <a:solidFill>
          <a:srgbClr val="FFFFFF"/>
        </a:solidFill>
      </xdr:grpSpPr>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dimension ref="A1:N36"/>
  <sheetViews>
    <sheetView tabSelected="1" zoomScale="115" zoomScaleNormal="115" zoomScaleSheetLayoutView="100" zoomScalePageLayoutView="0" workbookViewId="0" topLeftCell="A1">
      <selection activeCell="G13" sqref="G13"/>
    </sheetView>
  </sheetViews>
  <sheetFormatPr defaultColWidth="9.140625" defaultRowHeight="12.75"/>
  <cols>
    <col min="1" max="1" width="9.140625" style="2" customWidth="1"/>
    <col min="2" max="2" width="4.57421875" style="1" customWidth="1"/>
    <col min="3" max="3" width="49.8515625" style="2" customWidth="1"/>
    <col min="4" max="4" width="8.28125" style="1" customWidth="1"/>
    <col min="5" max="5" width="8.00390625" style="27" customWidth="1"/>
    <col min="6" max="7" width="10.140625" style="15" customWidth="1"/>
    <col min="8" max="8" width="10.140625" style="13" customWidth="1"/>
    <col min="9" max="9" width="11.8515625" style="47" customWidth="1"/>
    <col min="10" max="10" width="11.57421875" style="2" customWidth="1"/>
    <col min="11" max="12" width="9.140625" style="2" customWidth="1"/>
    <col min="13" max="13" width="9.140625" style="42" customWidth="1"/>
    <col min="14" max="16" width="9.140625" style="2" customWidth="1"/>
    <col min="17" max="17" width="10.00390625" style="2" bestFit="1" customWidth="1"/>
    <col min="18" max="16384" width="9.140625" style="2" customWidth="1"/>
  </cols>
  <sheetData>
    <row r="1" ht="58.5" customHeight="1">
      <c r="I1" s="46"/>
    </row>
    <row r="2" spans="1:8" ht="12.75">
      <c r="A2" s="71" t="s">
        <v>19</v>
      </c>
      <c r="B2" s="71"/>
      <c r="C2" s="71"/>
      <c r="D2" s="71"/>
      <c r="E2" s="71"/>
      <c r="F2" s="71"/>
      <c r="G2" s="71"/>
      <c r="H2" s="71"/>
    </row>
    <row r="3" spans="1:8" ht="12.75">
      <c r="A3" s="64" t="str">
        <f>UPPER(Dados!B1&amp;"  -  "&amp;Dados!B4)</f>
        <v>PREGÃO PRESENCIAL Nº 042/2019  -  ABERTURA DAS PROPOSTAS: 17/04/2019, ÀS 10:00HS</v>
      </c>
      <c r="B3" s="61"/>
      <c r="C3" s="64"/>
      <c r="D3" s="61"/>
      <c r="E3" s="61"/>
      <c r="F3" s="61"/>
      <c r="G3" s="61"/>
      <c r="H3" s="61"/>
    </row>
    <row r="4" spans="1:8" ht="12.75" customHeight="1">
      <c r="A4" s="72" t="str">
        <f>Dados!B3</f>
        <v>AQUISIÇÃO DE EQUIPAMENTOS ELETRÔNICOS</v>
      </c>
      <c r="B4" s="72"/>
      <c r="C4" s="72"/>
      <c r="D4" s="72"/>
      <c r="E4" s="72"/>
      <c r="F4" s="72"/>
      <c r="G4" s="72"/>
      <c r="H4" s="72"/>
    </row>
    <row r="5" spans="1:8" ht="12.75">
      <c r="A5" s="71" t="str">
        <f>Dados!B2</f>
        <v>PROCESSO ADMINISTRATIVO N° 2822/2018 de 30/08/2018</v>
      </c>
      <c r="B5" s="71"/>
      <c r="C5" s="71"/>
      <c r="D5" s="71"/>
      <c r="E5" s="71"/>
      <c r="F5" s="71"/>
      <c r="G5" s="71"/>
      <c r="H5" s="71"/>
    </row>
    <row r="6" spans="1:8" ht="12.75">
      <c r="A6" s="64" t="str">
        <f>Dados!B7</f>
        <v>MENOR PREÇO POR LOTE</v>
      </c>
      <c r="B6" s="64"/>
      <c r="C6" s="61"/>
      <c r="D6" s="71" t="s">
        <v>29</v>
      </c>
      <c r="E6" s="71"/>
      <c r="F6" s="73">
        <f>Dados!B8</f>
        <v>16317.55</v>
      </c>
      <c r="G6" s="73"/>
      <c r="H6" s="61"/>
    </row>
    <row r="7" spans="2:8" ht="2.25" customHeight="1">
      <c r="B7" s="6"/>
      <c r="C7" s="6"/>
      <c r="D7" s="6"/>
      <c r="E7" s="28"/>
      <c r="F7" s="16"/>
      <c r="G7" s="16"/>
      <c r="H7" s="12"/>
    </row>
    <row r="8" spans="1:13" s="8" customFormat="1" ht="12" customHeight="1">
      <c r="A8" s="65" t="s">
        <v>0</v>
      </c>
      <c r="B8" s="66"/>
      <c r="C8" s="66"/>
      <c r="D8" s="66"/>
      <c r="E8" s="66"/>
      <c r="F8" s="66"/>
      <c r="G8" s="66"/>
      <c r="H8" s="66"/>
      <c r="I8" s="48"/>
      <c r="M8" s="41"/>
    </row>
    <row r="9" spans="1:14" s="8" customFormat="1" ht="12" customHeight="1">
      <c r="A9" s="65" t="s">
        <v>1</v>
      </c>
      <c r="B9" s="67"/>
      <c r="C9" s="67"/>
      <c r="D9" s="67"/>
      <c r="E9" s="67"/>
      <c r="F9" s="67"/>
      <c r="G9" s="67"/>
      <c r="H9" s="67"/>
      <c r="I9" s="48"/>
      <c r="M9" s="41"/>
      <c r="N9" s="41"/>
    </row>
    <row r="10" spans="1:13" s="8" customFormat="1" ht="12" customHeight="1">
      <c r="A10" s="65" t="s">
        <v>2</v>
      </c>
      <c r="B10" s="66"/>
      <c r="C10" s="66"/>
      <c r="D10" s="29" t="s">
        <v>8</v>
      </c>
      <c r="E10" s="66"/>
      <c r="F10" s="66"/>
      <c r="G10" s="66"/>
      <c r="H10" s="66"/>
      <c r="I10" s="48"/>
      <c r="M10" s="41"/>
    </row>
    <row r="11" spans="2:8" ht="4.5" customHeight="1">
      <c r="B11" s="3"/>
      <c r="C11" s="31"/>
      <c r="D11" s="31"/>
      <c r="E11" s="32"/>
      <c r="F11" s="59"/>
      <c r="G11" s="33"/>
      <c r="H11" s="34"/>
    </row>
    <row r="12" spans="1:13" s="8" customFormat="1" ht="22.5">
      <c r="A12" s="36" t="s">
        <v>32</v>
      </c>
      <c r="B12" s="36" t="s">
        <v>3</v>
      </c>
      <c r="C12" s="36" t="s">
        <v>4</v>
      </c>
      <c r="D12" s="36" t="s">
        <v>5</v>
      </c>
      <c r="E12" s="36" t="s">
        <v>6</v>
      </c>
      <c r="F12" s="53" t="s">
        <v>25</v>
      </c>
      <c r="G12" s="53" t="s">
        <v>26</v>
      </c>
      <c r="H12" s="36" t="s">
        <v>7</v>
      </c>
      <c r="I12" s="48"/>
      <c r="M12" s="41"/>
    </row>
    <row r="13" spans="1:13" s="8" customFormat="1" ht="101.25">
      <c r="A13" s="74" t="s">
        <v>33</v>
      </c>
      <c r="B13" s="37">
        <v>1</v>
      </c>
      <c r="C13" s="35" t="s">
        <v>35</v>
      </c>
      <c r="D13" s="38" t="s">
        <v>5</v>
      </c>
      <c r="E13" s="57">
        <v>1</v>
      </c>
      <c r="F13" s="60">
        <v>3496.45</v>
      </c>
      <c r="G13" s="55"/>
      <c r="H13" s="39">
        <f>IF(G13="","",IF(ISTEXT(G13),"NC",G13*E13))</f>
      </c>
      <c r="I13" s="48"/>
      <c r="L13" s="7"/>
      <c r="M13" s="41"/>
    </row>
    <row r="14" spans="1:13" s="8" customFormat="1" ht="11.25">
      <c r="A14" s="75"/>
      <c r="B14" s="37">
        <v>2</v>
      </c>
      <c r="C14" s="35" t="s">
        <v>36</v>
      </c>
      <c r="D14" s="38" t="s">
        <v>5</v>
      </c>
      <c r="E14" s="57">
        <v>1</v>
      </c>
      <c r="F14" s="60">
        <v>324.95</v>
      </c>
      <c r="G14" s="55"/>
      <c r="H14" s="39">
        <f aca="true" t="shared" si="0" ref="H14:H19">IF(G14="","",IF(ISTEXT(G14),"NC",G14*E14))</f>
      </c>
      <c r="I14" s="48"/>
      <c r="L14" s="7"/>
      <c r="M14" s="41"/>
    </row>
    <row r="15" spans="1:13" s="8" customFormat="1" ht="11.25">
      <c r="A15" s="75"/>
      <c r="B15" s="37">
        <v>3</v>
      </c>
      <c r="C15" s="35" t="s">
        <v>37</v>
      </c>
      <c r="D15" s="38" t="s">
        <v>5</v>
      </c>
      <c r="E15" s="57">
        <v>1</v>
      </c>
      <c r="F15" s="60">
        <v>289.95</v>
      </c>
      <c r="G15" s="55"/>
      <c r="H15" s="39">
        <f t="shared" si="0"/>
      </c>
      <c r="I15" s="48"/>
      <c r="L15" s="7"/>
      <c r="M15" s="41"/>
    </row>
    <row r="16" spans="1:13" s="8" customFormat="1" ht="45">
      <c r="A16" s="75"/>
      <c r="B16" s="37">
        <v>4</v>
      </c>
      <c r="C16" s="35" t="s">
        <v>38</v>
      </c>
      <c r="D16" s="38" t="s">
        <v>5</v>
      </c>
      <c r="E16" s="57">
        <v>1</v>
      </c>
      <c r="F16" s="60">
        <v>139.95</v>
      </c>
      <c r="G16" s="55"/>
      <c r="H16" s="39">
        <f t="shared" si="0"/>
      </c>
      <c r="I16" s="48"/>
      <c r="L16" s="7"/>
      <c r="M16" s="41"/>
    </row>
    <row r="17" spans="1:13" s="8" customFormat="1" ht="45">
      <c r="A17" s="37">
        <v>2</v>
      </c>
      <c r="B17" s="37">
        <v>1</v>
      </c>
      <c r="C17" s="35" t="s">
        <v>39</v>
      </c>
      <c r="D17" s="38" t="s">
        <v>5</v>
      </c>
      <c r="E17" s="57">
        <v>1</v>
      </c>
      <c r="F17" s="60">
        <v>994</v>
      </c>
      <c r="G17" s="55"/>
      <c r="H17" s="39">
        <f t="shared" si="0"/>
      </c>
      <c r="I17" s="48"/>
      <c r="L17" s="7"/>
      <c r="M17" s="41"/>
    </row>
    <row r="18" spans="1:13" s="8" customFormat="1" ht="225">
      <c r="A18" s="37">
        <v>3</v>
      </c>
      <c r="B18" s="37">
        <v>1</v>
      </c>
      <c r="C18" s="35" t="s">
        <v>41</v>
      </c>
      <c r="D18" s="38" t="s">
        <v>5</v>
      </c>
      <c r="E18" s="57">
        <v>5</v>
      </c>
      <c r="F18" s="60">
        <v>894.45</v>
      </c>
      <c r="G18" s="55"/>
      <c r="H18" s="39">
        <f t="shared" si="0"/>
      </c>
      <c r="I18" s="48"/>
      <c r="L18" s="7"/>
      <c r="M18" s="41"/>
    </row>
    <row r="19" spans="1:13" s="8" customFormat="1" ht="101.25">
      <c r="A19" s="37">
        <v>4</v>
      </c>
      <c r="B19" s="37">
        <v>1</v>
      </c>
      <c r="C19" s="35" t="s">
        <v>42</v>
      </c>
      <c r="D19" s="38" t="s">
        <v>5</v>
      </c>
      <c r="E19" s="57">
        <v>1</v>
      </c>
      <c r="F19" s="60">
        <v>6600</v>
      </c>
      <c r="G19" s="55"/>
      <c r="H19" s="39">
        <f t="shared" si="0"/>
      </c>
      <c r="I19" s="48"/>
      <c r="L19" s="7"/>
      <c r="M19" s="41"/>
    </row>
    <row r="20" spans="2:13" s="30" customFormat="1" ht="9">
      <c r="B20" s="40"/>
      <c r="F20" s="54"/>
      <c r="G20" s="76" t="s">
        <v>27</v>
      </c>
      <c r="H20" s="77"/>
      <c r="I20" s="49"/>
      <c r="M20" s="43"/>
    </row>
    <row r="21" spans="7:9" ht="14.25" customHeight="1">
      <c r="G21" s="69">
        <f>IF(SUM(H13:H19)=0,"",SUM(H13:H19))</f>
      </c>
      <c r="H21" s="70"/>
      <c r="I21" s="50"/>
    </row>
    <row r="22" spans="1:13" s="44" customFormat="1" ht="24" customHeight="1">
      <c r="A22" s="68" t="str">
        <f>" - "&amp;Dados!B21</f>
        <v> - O objeto do presente termo de referência será recebido em remessa única com prazo não superior a 25 (vinte e cinco) dias úteis após recebimento da nota de empenho.</v>
      </c>
      <c r="B22" s="68"/>
      <c r="C22" s="68"/>
      <c r="D22" s="68"/>
      <c r="E22" s="68"/>
      <c r="F22" s="68"/>
      <c r="G22" s="68"/>
      <c r="H22" s="68"/>
      <c r="I22" s="51"/>
      <c r="M22" s="45"/>
    </row>
    <row r="23" spans="1:13" s="44" customFormat="1" ht="28.5" customHeight="1">
      <c r="A23" s="68" t="str">
        <f>" - "&amp;Dados!B22</f>
        <v> - Os bens deverão ser entregues na sede da Prefeitura, no endereço: Setor de Informática, Rua Alfredo Chaves nº 39, Centro, no horário das 09:00 às  12:00 horas e de 14:00  às 16:00 horas, nos dias úteis, de segunda `a sexta-feira. Sendo o frete, carga e descarga por conta do fornecedor até o local indicado.</v>
      </c>
      <c r="B23" s="68"/>
      <c r="C23" s="68"/>
      <c r="D23" s="68"/>
      <c r="E23" s="68"/>
      <c r="F23" s="68"/>
      <c r="G23" s="68"/>
      <c r="H23" s="68"/>
      <c r="I23" s="51"/>
      <c r="M23" s="45"/>
    </row>
    <row r="24" spans="1:13" s="44" customFormat="1" ht="9">
      <c r="A24" s="68" t="str">
        <f>" - "&amp;Dados!B23</f>
        <v> - O pagamento do objeto de que trata o PREGÃO PRESENCIAL 042/2019, e consequente contrato serão efetuados pela Tesouraria da Prefeitura Municipal de Sumidouro;</v>
      </c>
      <c r="B24" s="68"/>
      <c r="C24" s="68"/>
      <c r="D24" s="68"/>
      <c r="E24" s="68"/>
      <c r="F24" s="68"/>
      <c r="G24" s="68"/>
      <c r="H24" s="68"/>
      <c r="I24" s="51"/>
      <c r="M24" s="45"/>
    </row>
    <row r="25" spans="1:13" s="30" customFormat="1" ht="9" customHeight="1">
      <c r="A25" s="68" t="str">
        <f>" - "&amp;Dados!B24</f>
        <v> - Proposta válida por 60 (sessenta) dias</v>
      </c>
      <c r="B25" s="68"/>
      <c r="C25" s="68"/>
      <c r="D25" s="68"/>
      <c r="E25" s="68"/>
      <c r="F25" s="68"/>
      <c r="G25" s="68"/>
      <c r="H25" s="68"/>
      <c r="I25" s="49"/>
      <c r="M25" s="43"/>
    </row>
    <row r="26" ht="12.75">
      <c r="I26" s="52"/>
    </row>
    <row r="27" ht="12.75">
      <c r="I27" s="52"/>
    </row>
    <row r="28" ht="12.75">
      <c r="I28" s="52"/>
    </row>
    <row r="29" ht="12.75">
      <c r="I29" s="52"/>
    </row>
    <row r="30" ht="12.75">
      <c r="I30" s="52"/>
    </row>
    <row r="31" ht="12.75">
      <c r="I31" s="52"/>
    </row>
    <row r="32" spans="3:8" ht="12.75" customHeight="1">
      <c r="C32" s="1"/>
      <c r="E32" s="1"/>
      <c r="H32" s="1"/>
    </row>
    <row r="33" spans="3:8" ht="12.75">
      <c r="C33" s="1"/>
      <c r="E33" s="1"/>
      <c r="H33" s="1"/>
    </row>
    <row r="34" spans="3:8" ht="12.75">
      <c r="C34" s="1"/>
      <c r="E34" s="1"/>
      <c r="H34" s="1"/>
    </row>
    <row r="35" spans="3:8" ht="12.75">
      <c r="C35" s="1"/>
      <c r="E35" s="1"/>
      <c r="H35" s="1"/>
    </row>
    <row r="36" spans="3:8" ht="12.75">
      <c r="C36" s="1"/>
      <c r="E36" s="1"/>
      <c r="H36" s="1"/>
    </row>
  </sheetData>
  <sheetProtection/>
  <autoFilter ref="B11:H25"/>
  <mergeCells count="16">
    <mergeCell ref="A24:H24"/>
    <mergeCell ref="A25:H25"/>
    <mergeCell ref="A2:H2"/>
    <mergeCell ref="A4:H4"/>
    <mergeCell ref="D6:E6"/>
    <mergeCell ref="F6:G6"/>
    <mergeCell ref="A5:H5"/>
    <mergeCell ref="A13:A16"/>
    <mergeCell ref="G20:H20"/>
    <mergeCell ref="B8:H8"/>
    <mergeCell ref="B9:H9"/>
    <mergeCell ref="B10:C10"/>
    <mergeCell ref="A23:H23"/>
    <mergeCell ref="G21:H21"/>
    <mergeCell ref="E10:H10"/>
    <mergeCell ref="A22:H22"/>
  </mergeCells>
  <conditionalFormatting sqref="G20">
    <cfRule type="expression" priority="1" dxfId="12" stopIfTrue="1">
      <formula>IF($K20="Empate",IF(I20=1,TRUE(),FALSE()),FALSE())</formula>
    </cfRule>
    <cfRule type="expression" priority="2" dxfId="13" stopIfTrue="1">
      <formula>IF(I20="&gt;",FALSE(),IF(I20&gt;0,TRUE(),FALSE()))</formula>
    </cfRule>
    <cfRule type="expression" priority="3" dxfId="0" stopIfTrue="1">
      <formula>IF(I20="&gt;",TRUE(),FALSE())</formula>
    </cfRule>
  </conditionalFormatting>
  <conditionalFormatting sqref="G21">
    <cfRule type="expression" priority="4" dxfId="9" stopIfTrue="1">
      <formula>IF($K20="OK",IF(I20=1,TRUE(),FALSE()),FALSE())</formula>
    </cfRule>
    <cfRule type="expression" priority="5" dxfId="14" stopIfTrue="1">
      <formula>IF($K20="Empate",IF(I20=1,TRUE(),FALSE()),FALSE())</formula>
    </cfRule>
    <cfRule type="expression" priority="6" dxfId="7" stopIfTrue="1">
      <formula>IF($K20="Empate",IF(I20=2,TRUE(),FALSE()),FALSE())</formula>
    </cfRule>
  </conditionalFormatting>
  <conditionalFormatting sqref="E13:E19">
    <cfRule type="expression" priority="12" dxfId="5" stopIfTrue="1">
      <formula>$B13</formula>
    </cfRule>
  </conditionalFormatting>
  <conditionalFormatting sqref="H13:H19">
    <cfRule type="expression" priority="25" dxfId="0" stopIfTrue="1">
      <formula>IF(ISTEXT(G13),FALSE(),IF(G13&gt;F13,TRUE(),FALSE()))</formula>
    </cfRule>
  </conditionalFormatting>
  <conditionalFormatting sqref="G13:G19">
    <cfRule type="cellIs" priority="11" dxfId="6" operator="equal" stopIfTrue="1">
      <formula>""</formula>
    </cfRule>
  </conditionalFormatting>
  <conditionalFormatting sqref="C13:C19">
    <cfRule type="expression" priority="10" dxfId="2" stopIfTrue="1">
      <formula>IF(#REF!=1,IF(#REF!=0,1,0),0)</formula>
    </cfRule>
  </conditionalFormatting>
  <conditionalFormatting sqref="E10:H10 B8:B9 C8:H8 B10:C10">
    <cfRule type="cellIs" priority="24" dxfId="1" operator="equal" stopIfTrue="1">
      <formula>$F$1</formula>
    </cfRule>
  </conditionalFormatting>
  <printOptions horizontalCentered="1"/>
  <pageMargins left="0.5118110236220472" right="0.31496062992125984" top="0.3937007874015748" bottom="1.0236220472440944" header="0.5118110236220472" footer="0.5511811023622047"/>
  <pageSetup fitToHeight="20" horizontalDpi="600" verticalDpi="600" orientation="portrait" paperSize="9" scale="85" r:id="rId4"/>
  <headerFooter alignWithMargins="0">
    <oddHeader>&amp;R&amp;"Arial,Negrito"&amp;6Página &amp;P de &amp;N.</oddHeader>
    <oddFooter>&amp;C
____________________________________
Assinatura e Carimbo</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Plan2"/>
  <dimension ref="A1:IV25"/>
  <sheetViews>
    <sheetView zoomScalePageLayoutView="0" workbookViewId="0" topLeftCell="A1">
      <selection activeCell="B4" sqref="B4"/>
    </sheetView>
  </sheetViews>
  <sheetFormatPr defaultColWidth="9.140625" defaultRowHeight="12.75"/>
  <cols>
    <col min="1" max="1" width="12.28125" style="0" customWidth="1"/>
    <col min="2" max="2" width="51.8515625" style="0" customWidth="1"/>
    <col min="3" max="4" width="27.140625" style="0" customWidth="1"/>
    <col min="5" max="7" width="20.421875" style="0" customWidth="1"/>
    <col min="8" max="9" width="19.28125" style="0" customWidth="1"/>
    <col min="10" max="13" width="14.57421875" style="0" customWidth="1"/>
    <col min="14" max="15" width="9.28125" style="0" customWidth="1"/>
  </cols>
  <sheetData>
    <row r="1" spans="1:7" ht="12.75">
      <c r="A1" s="17" t="s">
        <v>9</v>
      </c>
      <c r="B1" s="9" t="s">
        <v>49</v>
      </c>
      <c r="E1" s="4"/>
      <c r="F1" s="4"/>
      <c r="G1" s="4"/>
    </row>
    <row r="2" spans="1:7" ht="12.75">
      <c r="A2" s="17" t="s">
        <v>10</v>
      </c>
      <c r="B2" t="s">
        <v>50</v>
      </c>
      <c r="E2" s="4"/>
      <c r="F2" s="4"/>
      <c r="G2" s="4"/>
    </row>
    <row r="3" spans="1:7" ht="12.75">
      <c r="A3" s="17" t="s">
        <v>11</v>
      </c>
      <c r="B3" s="5" t="s">
        <v>51</v>
      </c>
      <c r="C3" s="5"/>
      <c r="E3" s="4"/>
      <c r="F3" s="4"/>
      <c r="G3" s="4"/>
    </row>
    <row r="4" spans="1:7" ht="12.75">
      <c r="A4" s="17" t="s">
        <v>12</v>
      </c>
      <c r="B4" s="11" t="s">
        <v>40</v>
      </c>
      <c r="C4" s="5"/>
      <c r="E4" s="4"/>
      <c r="F4" s="4"/>
      <c r="G4" s="4"/>
    </row>
    <row r="5" spans="1:7" ht="12.75">
      <c r="A5" s="17" t="s">
        <v>13</v>
      </c>
      <c r="B5" s="11" t="s">
        <v>52</v>
      </c>
      <c r="C5" s="5"/>
      <c r="E5" s="4"/>
      <c r="F5" s="4"/>
      <c r="G5" s="4"/>
    </row>
    <row r="6" spans="1:7" ht="12.75">
      <c r="A6" s="17" t="s">
        <v>30</v>
      </c>
      <c r="B6" s="14" t="s">
        <v>53</v>
      </c>
      <c r="C6" s="5"/>
      <c r="E6" s="4"/>
      <c r="F6" s="4"/>
      <c r="G6" s="4"/>
    </row>
    <row r="7" spans="1:7" ht="12.75">
      <c r="A7" s="17" t="s">
        <v>14</v>
      </c>
      <c r="B7" s="5" t="s">
        <v>34</v>
      </c>
      <c r="C7" s="5"/>
      <c r="E7" s="4"/>
      <c r="F7" s="4"/>
      <c r="G7" s="4"/>
    </row>
    <row r="8" spans="1:7" ht="12.75">
      <c r="A8" s="26" t="s">
        <v>23</v>
      </c>
      <c r="B8" s="56">
        <v>16317.55</v>
      </c>
      <c r="C8" s="5"/>
      <c r="E8" s="4"/>
      <c r="F8" s="4"/>
      <c r="G8" s="4"/>
    </row>
    <row r="9" spans="1:7" ht="12.75">
      <c r="A9" s="18" t="s">
        <v>0</v>
      </c>
      <c r="E9" s="4"/>
      <c r="F9" s="4"/>
      <c r="G9" s="4"/>
    </row>
    <row r="10" spans="1:7" ht="12.75">
      <c r="A10" s="19" t="s">
        <v>2</v>
      </c>
      <c r="E10" s="4"/>
      <c r="F10" s="4"/>
      <c r="G10" s="4"/>
    </row>
    <row r="11" spans="1:7" ht="12.75">
      <c r="A11" s="20" t="s">
        <v>8</v>
      </c>
      <c r="E11" s="4"/>
      <c r="F11" s="4"/>
      <c r="G11" s="4"/>
    </row>
    <row r="12" spans="1:7" ht="12.75">
      <c r="A12" s="19" t="s">
        <v>20</v>
      </c>
      <c r="E12" s="4"/>
      <c r="F12" s="4"/>
      <c r="G12" s="4"/>
    </row>
    <row r="13" spans="1:7" ht="12.75">
      <c r="A13" s="19" t="s">
        <v>24</v>
      </c>
      <c r="E13" s="4"/>
      <c r="F13" s="4"/>
      <c r="G13" s="4"/>
    </row>
    <row r="14" spans="1:7" ht="12.75">
      <c r="A14" s="4"/>
      <c r="B14" s="25"/>
      <c r="E14" s="25"/>
      <c r="F14" s="4"/>
      <c r="G14" s="4"/>
    </row>
    <row r="15" spans="1:13" s="24" customFormat="1" ht="12.75">
      <c r="A15" s="23" t="s">
        <v>21</v>
      </c>
      <c r="B15" s="25" t="s">
        <v>44</v>
      </c>
      <c r="C15" s="25" t="s">
        <v>45</v>
      </c>
      <c r="D15" s="25" t="s">
        <v>46</v>
      </c>
      <c r="E15" s="25"/>
      <c r="F15" s="25"/>
      <c r="G15" s="25"/>
      <c r="H15" s="25"/>
      <c r="I15" s="25"/>
      <c r="J15" s="25"/>
      <c r="K15" s="25"/>
      <c r="L15" s="25"/>
      <c r="M15" s="25"/>
    </row>
    <row r="16" spans="1:256" s="24" customFormat="1" ht="38.25">
      <c r="A16" s="23" t="s">
        <v>22</v>
      </c>
      <c r="B16" s="58" t="s">
        <v>43</v>
      </c>
      <c r="C16" s="58" t="s">
        <v>47</v>
      </c>
      <c r="D16" s="58" t="s">
        <v>48</v>
      </c>
      <c r="E16" s="58"/>
      <c r="F16" s="58"/>
      <c r="G16" s="58"/>
      <c r="H16" s="25"/>
      <c r="I16" s="25"/>
      <c r="J16" s="25"/>
      <c r="K16" s="25"/>
      <c r="L16" s="25"/>
      <c r="M16" s="25"/>
      <c r="IV16" s="25"/>
    </row>
    <row r="17" spans="2:7" ht="12.75">
      <c r="B17" s="25"/>
      <c r="E17" s="4"/>
      <c r="F17" s="25"/>
      <c r="G17" s="25"/>
    </row>
    <row r="18" spans="2:7" ht="12.75">
      <c r="B18" s="25"/>
      <c r="E18" s="63"/>
      <c r="F18" s="25"/>
      <c r="G18" s="25"/>
    </row>
    <row r="19" spans="5:7" ht="12.75">
      <c r="E19" s="63"/>
      <c r="F19" s="63"/>
      <c r="G19" s="4"/>
    </row>
    <row r="20" spans="5:7" ht="12.75">
      <c r="E20" s="63"/>
      <c r="F20" s="63"/>
      <c r="G20" s="4"/>
    </row>
    <row r="21" spans="1:7" ht="38.25">
      <c r="A21" s="21" t="s">
        <v>15</v>
      </c>
      <c r="B21" s="22" t="s">
        <v>54</v>
      </c>
      <c r="E21" s="4"/>
      <c r="F21" s="4"/>
      <c r="G21" s="4"/>
    </row>
    <row r="22" spans="1:7" ht="76.5">
      <c r="A22" s="21" t="s">
        <v>16</v>
      </c>
      <c r="B22" s="22" t="s">
        <v>55</v>
      </c>
      <c r="E22" s="4"/>
      <c r="F22" s="4"/>
      <c r="G22" s="4"/>
    </row>
    <row r="23" spans="1:7" ht="51">
      <c r="A23" s="21" t="s">
        <v>17</v>
      </c>
      <c r="B23" s="22" t="s">
        <v>56</v>
      </c>
      <c r="C23" s="10"/>
      <c r="E23" s="4"/>
      <c r="F23" s="4"/>
      <c r="G23" s="4"/>
    </row>
    <row r="24" spans="1:7" ht="25.5">
      <c r="A24" s="21" t="s">
        <v>18</v>
      </c>
      <c r="B24" s="22" t="s">
        <v>28</v>
      </c>
      <c r="E24" s="4"/>
      <c r="F24" s="4"/>
      <c r="G24" s="4"/>
    </row>
    <row r="25" spans="1:2" ht="12.75">
      <c r="A25" s="21" t="s">
        <v>31</v>
      </c>
      <c r="B25" s="62" t="s">
        <v>57</v>
      </c>
    </row>
  </sheetData>
  <sheetProtection/>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thiago</cp:lastModifiedBy>
  <cp:lastPrinted>2019-03-14T19:39:41Z</cp:lastPrinted>
  <dcterms:created xsi:type="dcterms:W3CDTF">2006-04-18T17:38:46Z</dcterms:created>
  <dcterms:modified xsi:type="dcterms:W3CDTF">2019-04-02T19:05:00Z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