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Preços'!$A$11:$G$28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<sst xmlns="http://schemas.openxmlformats.org/spreadsheetml/2006/main" count="68" uniqueCount="55">
  <si>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</si>
  <si>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</si>
  <si>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</si>
  <si>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</si>
  <si>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</si>
  <si>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</si>
  <si>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</si>
  <si>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</si>
  <si>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</si>
  <si>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</si>
  <si>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</si>
  <si>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</si>
  <si>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</si>
  <si>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</si>
  <si>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</si>
  <si>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</si>
  <si>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</si>
  <si>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</si>
  <si>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</si>
  <si>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</si>
  <si>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</si>
  <si>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</si>
  <si>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</si>
  <si>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</si>
  <si>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</si>
  <si>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</si>
  <si>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</si>
  <si>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</si>
  <si>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</si>
  <si>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</si>
  <si>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</si>
  <si>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</si>
  <si>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</si>
  <si>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Sec. Agricultura</t>
  </si>
  <si>
    <t>Homologação: __/__/2021</t>
  </si>
  <si>
    <t>Previsão Publicação: __/__/2021</t>
  </si>
  <si>
    <t>ARMÁRIO DE COZINHA 6 PORTAS E 3 GAVETAS EM AÇO NA COR BRANCA</t>
  </si>
  <si>
    <t>APLICADOR DE SÊMEN UNIVERSAL ALUMÍNIO - TRAVA AUTOMÁTICA</t>
  </si>
  <si>
    <t>BALANÇA DIGITAL INOX COM COLUNA 60X50 CM 300 KG</t>
  </si>
  <si>
    <t>FOGÃO 4 BOCAS COM ACENDIMENTO AUTOMÁTICO E LUZ NO FORNO 110V NA COR BRANCA</t>
  </si>
  <si>
    <t>FÓRCEPS PARA PARTO EM GRANDES ANIMAIS -MODELO CREMALHEIRA EM AÇO INOXIDÁVEL</t>
  </si>
  <si>
    <t>LIQUIDIFICADOR INDUSTRIAL ALTA ROTAÇÃO JARRA 2 LITROS EM INOX 110V</t>
  </si>
  <si>
    <t>MESA CIRÚRGICA VETERINÁRIA EM INOX 1,16 X 80 X 69 CM</t>
  </si>
  <si>
    <t>MICRO-ONDAS CAPACIDADE 20 L VOLTAGEM 110V NA COR BRANCA</t>
  </si>
  <si>
    <t>KIT COMPLETO MÁQUINA DE TOSA CACHORRO E GATO 110V COM KIT DE CORTADOR DE UNHA</t>
  </si>
  <si>
    <t xml:space="preserve">SELADORA PARA GRAU CIRÚRGICO COM GUILHOTINA (REFERÊNCIA: TOP SEAL PLUS) </t>
  </si>
  <si>
    <t>N.º 2001.1854100301.047-4490.52.00-04</t>
  </si>
  <si>
    <t>O pagamento do objeto de que trata o PREGÃO PRESENCIAL 074/2021, e consequente contrato serão efetuados pela Tesouraria da Prefeitura Municipal de Sumidouro;</t>
  </si>
  <si>
    <t>Prazo do Contrato: Entrega Imediata.</t>
  </si>
  <si>
    <t>PREGÃO PRESENCIAL Nº 074/2021</t>
  </si>
  <si>
    <t>PROCESSO ADMINISTRATIVO N° 3165/2020 de 10/12/2020</t>
  </si>
  <si>
    <t>AQUISIÇÃO DE MÓVEIS, ELETRODOMÉSTICOS E EQUIPAMENTOS VETERINÁRIOS</t>
  </si>
  <si>
    <t>O objeto do presente Edital será recebido em remessa única pela Secretaria com prazo não superior a 25 (vinte e cinco) dias úteis após recebimento da nota de empenho.</t>
  </si>
  <si>
    <t>Os itens deverão ser entregues na sede da Secretaria de Agricultura, no endereço do Parque de Exposições Catarina Schuenck, na RJ 148 Asa Norte, S/N, no horário de 08:00h às 15horas.</t>
  </si>
  <si>
    <t>Abertura das Propostas: 09/12/2021, às 10:00hs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</si>
</sst>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1240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3165/20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9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074/2021  -  ABERTURA DAS PROPOSTAS: 09/12/2021, ÀS 10:00HS</v>
      </c>
      <c r="B3" s="68"/>
      <c r="C3" s="68"/>
      <c r="D3" s="68"/>
      <c r="E3" s="68"/>
      <c r="F3" s="68"/>
      <c r="G3" s="68"/>
    </row>
    <row r="4" spans="1:7" ht="225">
      <c r="A4" s="69" t="str">
        <f>Dados!B3</f>
        <v>AQUISIÇÃO DE MÓVEIS, ELETRODOMÉSTICOS E EQUIPAMENTOS VETERINÁRIOS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3165/2020 de 10/12/2020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11463.34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36</v>
      </c>
      <c r="C13" s="39" t="s">
        <v>5</v>
      </c>
      <c r="D13" s="59">
        <v>1</v>
      </c>
      <c r="E13" s="62">
        <v>1112.67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37</v>
      </c>
      <c r="C14" s="39" t="s">
        <v>5</v>
      </c>
      <c r="D14" s="59">
        <v>1</v>
      </c>
      <c r="E14" s="62">
        <v>546</v>
      </c>
      <c r="F14" s="57"/>
      <c r="G14" s="40">
        <f aca="true" t="shared" si="0" ref="G14:G19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38</v>
      </c>
      <c r="C15" s="39" t="s">
        <v>5</v>
      </c>
      <c r="D15" s="59">
        <v>1</v>
      </c>
      <c r="E15" s="62">
        <v>2229.33</v>
      </c>
      <c r="F15" s="57"/>
      <c r="G15" s="40">
        <f t="shared" si="0"/>
      </c>
      <c r="H15" s="50"/>
      <c r="K15" s="7"/>
      <c r="L15" s="43"/>
    </row>
    <row r="16" spans="1:12" s="8" customFormat="1" ht="22.5">
      <c r="A16" s="38">
        <v>4</v>
      </c>
      <c r="B16" s="36" t="s">
        <v>39</v>
      </c>
      <c r="C16" s="39" t="s">
        <v>5</v>
      </c>
      <c r="D16" s="59">
        <v>1</v>
      </c>
      <c r="E16" s="62">
        <v>1060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40</v>
      </c>
      <c r="C17" s="39" t="s">
        <v>5</v>
      </c>
      <c r="D17" s="59">
        <v>1</v>
      </c>
      <c r="E17" s="62">
        <v>2746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41</v>
      </c>
      <c r="C18" s="39" t="s">
        <v>5</v>
      </c>
      <c r="D18" s="59">
        <v>1</v>
      </c>
      <c r="E18" s="62">
        <v>612.67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42</v>
      </c>
      <c r="C19" s="39" t="s">
        <v>5</v>
      </c>
      <c r="D19" s="59">
        <v>1</v>
      </c>
      <c r="E19" s="62">
        <v>1826.33</v>
      </c>
      <c r="F19" s="57"/>
      <c r="G19" s="40">
        <f t="shared" si="0"/>
      </c>
      <c r="H19" s="50"/>
      <c r="K19" s="7"/>
      <c r="L19" s="43"/>
    </row>
    <row r="20" spans="1:12" s="8" customFormat="1" ht="22.5">
      <c r="A20" s="38">
        <v>8</v>
      </c>
      <c r="B20" s="36" t="s">
        <v>43</v>
      </c>
      <c r="C20" s="39" t="s">
        <v>5</v>
      </c>
      <c r="D20" s="59">
        <v>1</v>
      </c>
      <c r="E20" s="62">
        <v>612.67</v>
      </c>
      <c r="F20" s="57"/>
      <c r="G20" s="40">
        <f>IF(F20="","",IF(ISTEXT(F20),"NC",F20*D20))</f>
      </c>
      <c r="H20" s="50"/>
      <c r="K20" s="7"/>
      <c r="L20" s="43"/>
    </row>
    <row r="21" spans="1:12" s="8" customFormat="1" ht="22.5">
      <c r="A21" s="38">
        <v>9</v>
      </c>
      <c r="B21" s="36" t="s">
        <v>44</v>
      </c>
      <c r="C21" s="39" t="s">
        <v>5</v>
      </c>
      <c r="D21" s="59">
        <v>1</v>
      </c>
      <c r="E21" s="62">
        <v>302.67</v>
      </c>
      <c r="F21" s="57"/>
      <c r="G21" s="40">
        <f>IF(F21="","",IF(ISTEXT(F21),"NC",F21*D21))</f>
      </c>
      <c r="H21" s="50"/>
      <c r="K21" s="7"/>
      <c r="L21" s="43"/>
    </row>
    <row r="22" spans="1:12" s="8" customFormat="1" ht="22.5">
      <c r="A22" s="38">
        <v>10</v>
      </c>
      <c r="B22" s="36" t="s">
        <v>45</v>
      </c>
      <c r="C22" s="39" t="s">
        <v>5</v>
      </c>
      <c r="D22" s="59">
        <v>1</v>
      </c>
      <c r="E22" s="62">
        <v>415</v>
      </c>
      <c r="F22" s="57"/>
      <c r="G22" s="40">
        <f>IF(F22="","",IF(ISTEXT(F22),"NC",F22*D22))</f>
      </c>
      <c r="H22" s="50"/>
      <c r="K22" s="7"/>
      <c r="L22" s="43"/>
    </row>
    <row r="23" spans="1:12" s="31" customFormat="1" ht="9">
      <c r="A23" s="42"/>
      <c r="E23" s="56"/>
      <c r="F23" s="70" t="s">
        <v>27</v>
      </c>
      <c r="G23" s="71"/>
      <c r="H23" s="51"/>
      <c r="L23" s="45"/>
    </row>
    <row r="24" spans="6:8" ht="14.25" customHeight="1">
      <c r="F24" s="72">
        <f>IF(SUM(G13:G22)=0,"",SUM(G13:G22))</f>
      </c>
      <c r="G24" s="73"/>
      <c r="H24" s="52"/>
    </row>
    <row r="25" spans="1:12" s="46" customFormat="1" ht="21" customHeight="1">
      <c r="A25" s="66" t="str">
        <f>" - "&amp;Dados!B21</f>
        <v> - O objeto do presente Edital será recebido em remessa única pela Secretaria com prazo não superior a 25 (vinte e cinco) dias úteis após recebimento da nota de empenho.</v>
      </c>
      <c r="B25" s="66"/>
      <c r="C25" s="66"/>
      <c r="D25" s="66"/>
      <c r="E25" s="66"/>
      <c r="F25" s="66"/>
      <c r="G25" s="66"/>
      <c r="H25" s="53"/>
      <c r="L25" s="47"/>
    </row>
    <row r="26" spans="1:12" s="46" customFormat="1" ht="21" customHeight="1">
      <c r="A26" s="66" t="str">
        <f>" - "&amp;Dados!B22</f>
        <v> - Os itens deverão ser entregues na sede da Secretaria de Agricultura, no endereço do Parque de Exposições Catarina Schuenck, na RJ 148 Asa Norte, S/N, no horário de 08:00h às 15horas.</v>
      </c>
      <c r="B26" s="66"/>
      <c r="C26" s="66"/>
      <c r="D26" s="66"/>
      <c r="E26" s="66"/>
      <c r="F26" s="66"/>
      <c r="G26" s="66"/>
      <c r="H26" s="53"/>
      <c r="L26" s="47"/>
    </row>
    <row r="27" spans="1:12" s="46" customFormat="1" ht="21" customHeight="1">
      <c r="A27" s="66" t="str">
        <f>" - "&amp;Dados!B23</f>
        <v> - O pagamento do objeto de que trata o PREGÃO PRESENCIAL 074/2021, e consequente contrato serão efetuados pela Tesouraria da Prefeitura Municipal de Sumidouro;</v>
      </c>
      <c r="B27" s="66"/>
      <c r="C27" s="66"/>
      <c r="D27" s="66"/>
      <c r="E27" s="66"/>
      <c r="F27" s="66"/>
      <c r="G27" s="66"/>
      <c r="H27" s="53"/>
      <c r="L27" s="47"/>
    </row>
    <row r="28" spans="1:12" s="31" customFormat="1" ht="9">
      <c r="A28" s="66" t="str">
        <f>" - "&amp;Dados!B24</f>
        <v> - Proposta válida por 60 (sessenta) dias</v>
      </c>
      <c r="B28" s="66"/>
      <c r="C28" s="66"/>
      <c r="D28" s="66"/>
      <c r="E28" s="66"/>
      <c r="F28" s="66"/>
      <c r="G28" s="66"/>
      <c r="H28" s="51"/>
      <c r="L28" s="45"/>
    </row>
    <row r="29" ht="12.75">
      <c r="H29" s="54"/>
    </row>
    <row r="30" ht="12.75">
      <c r="H30" s="54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spans="2:7" ht="12.75" customHeight="1">
      <c r="B35" s="1"/>
      <c r="D35" s="1"/>
      <c r="G35" s="1"/>
    </row>
    <row r="36" spans="2:7" ht="12.75">
      <c r="B36" s="1"/>
      <c r="D36" s="1"/>
      <c r="G36" s="1"/>
    </row>
    <row r="37" spans="2:7" ht="12.75">
      <c r="B37" s="1"/>
      <c r="D37" s="1"/>
      <c r="G37" s="1"/>
    </row>
    <row r="38" spans="2:7" ht="12.75">
      <c r="B38" s="1"/>
      <c r="D38" s="1"/>
      <c r="G38" s="1"/>
    </row>
    <row r="39" spans="2:7" ht="12.75">
      <c r="B39" s="1"/>
      <c r="D39" s="1"/>
      <c r="G39" s="1"/>
    </row>
  </sheetData>
  <sheetProtection/>
  <autoFilter ref="A11:G28"/>
  <mergeCells count="15">
    <mergeCell ref="A2:G2"/>
    <mergeCell ref="A25:G25"/>
    <mergeCell ref="A26:G26"/>
    <mergeCell ref="A27:G27"/>
    <mergeCell ref="B8:G8"/>
    <mergeCell ref="A28:G28"/>
    <mergeCell ref="B9:G9"/>
    <mergeCell ref="A3:G3"/>
    <mergeCell ref="A4:G4"/>
    <mergeCell ref="A5:G5"/>
    <mergeCell ref="F23:G23"/>
    <mergeCell ref="F24:G24"/>
    <mergeCell ref="D10:G10"/>
    <mergeCell ref="C6:D6"/>
    <mergeCell ref="E6:F6"/>
  </mergeCells>
  <conditionalFormatting sqref="F23">
    <cfRule type="expression" priority="1" dxfId="12" stopIfTrue="1">
      <formula>IF($J23="Empate",IF(H23=1,TRUE(),FALSE()),FALSE())</formula>
    </cfRule>
    <cfRule type="expression" priority="2" dxfId="13" stopIfTrue="1">
      <formula>IF(H23="&gt;",FALSE(),IF(H23&gt;0,TRUE(),FALSE()))</formula>
    </cfRule>
    <cfRule type="expression" priority="3" dxfId="0" stopIfTrue="1">
      <formula>IF(H23="&gt;",TRUE(),FALSE())</formula>
    </cfRule>
  </conditionalFormatting>
  <conditionalFormatting sqref="F24">
    <cfRule type="expression" priority="4" dxfId="9" stopIfTrue="1">
      <formula>IF($J23="OK",IF(H23=1,TRUE(),FALSE()),FALSE())</formula>
    </cfRule>
    <cfRule type="expression" priority="5" dxfId="14" stopIfTrue="1">
      <formula>IF($J23="Empate",IF(H23=1,TRUE(),FALSE()),FALSE())</formula>
    </cfRule>
    <cfRule type="expression" priority="6" dxfId="7" stopIfTrue="1">
      <formula>IF($J23="Empate",IF(H23=2,TRUE(),FALSE()),FALSE())</formula>
    </cfRule>
  </conditionalFormatting>
  <conditionalFormatting sqref="F13:F22">
    <cfRule type="cellIs" priority="11" dxfId="6" operator="equal" stopIfTrue="1">
      <formula>""</formula>
    </cfRule>
  </conditionalFormatting>
  <conditionalFormatting sqref="D13:D22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2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2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49</v>
      </c>
      <c r="E1" s="4"/>
      <c r="F1" s="4"/>
      <c r="G1" s="4"/>
    </row>
    <row r="2" spans="1:7" ht="12.75">
      <c r="A2" s="18" t="s">
        <v>10</v>
      </c>
      <c r="B2" t="s">
        <v>50</v>
      </c>
      <c r="E2" s="4"/>
      <c r="F2" s="4"/>
      <c r="G2" s="4"/>
    </row>
    <row r="3" spans="1:7" ht="12.75">
      <c r="A3" s="18" t="s">
        <v>11</v>
      </c>
      <c r="B3" s="5" t="s">
        <v>51</v>
      </c>
      <c r="C3" s="5"/>
      <c r="E3" s="4"/>
      <c r="F3" s="4"/>
      <c r="G3" s="4"/>
    </row>
    <row r="4" spans="1:7" ht="12.75">
      <c r="A4" s="18" t="s">
        <v>12</v>
      </c>
      <c r="B4" s="11" t="s">
        <v>54</v>
      </c>
      <c r="C4" s="5"/>
      <c r="E4" s="4"/>
      <c r="F4" s="4"/>
      <c r="G4" s="4"/>
    </row>
    <row r="5" spans="1:7" ht="12.75">
      <c r="A5" s="18" t="s">
        <v>13</v>
      </c>
      <c r="B5" s="11" t="s">
        <v>34</v>
      </c>
      <c r="C5" s="5"/>
      <c r="E5" s="4"/>
      <c r="F5" s="4"/>
      <c r="G5" s="4"/>
    </row>
    <row r="6" spans="1:7" ht="12.75">
      <c r="A6" s="18" t="s">
        <v>31</v>
      </c>
      <c r="B6" s="14" t="s">
        <v>35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11463.34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46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52</v>
      </c>
      <c r="E21" s="4"/>
      <c r="F21" s="4"/>
      <c r="G21" s="65"/>
    </row>
    <row r="22" spans="1:7" ht="51">
      <c r="A22" s="22" t="s">
        <v>16</v>
      </c>
      <c r="B22" s="23" t="s">
        <v>53</v>
      </c>
      <c r="E22" s="4"/>
      <c r="F22" s="4"/>
      <c r="G22" s="65"/>
    </row>
    <row r="23" spans="1:7" ht="51">
      <c r="A23" s="22" t="s">
        <v>17</v>
      </c>
      <c r="B23" s="23" t="s">
        <v>47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32</v>
      </c>
      <c r="B25" s="64" t="s">
        <v>48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2019-12-20T19:20:22Z</cp:lastPrinted>
  <dcterms:created xsi:type="dcterms:W3CDTF">2006-04-18T17:38:46Z</dcterms:created>
  <dcterms:modified xsi:type="dcterms:W3CDTF">2021-11-18T15:38:10Z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