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Preços'!$A$11:$G$29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<sst xmlns="http://schemas.openxmlformats.org/spreadsheetml/2006/main" count="69" uniqueCount="59">
  <si>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</si>
  <si>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</si>
  <si>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</si>
  <si>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</si>
  <si>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</si>
  <si>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</si>
  <si>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</si>
  <si>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</si>
  <si>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</si>
  <si>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</si>
  <si>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</si>
  <si>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</si>
  <si>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</si>
  <si>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</si>
  <si>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</si>
  <si>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</si>
  <si>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</si>
  <si>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</si>
  <si>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</si>
  <si>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</si>
  <si>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</si>
  <si>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</si>
  <si>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</si>
  <si>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</si>
  <si>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</si>
  <si>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</si>
  <si>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</si>
  <si>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</si>
  <si>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</si>
  <si>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</si>
  <si>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</si>
  <si>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</si>
  <si>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</si>
  <si>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</si>
  <si>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</si>
  <si>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ALGINATO DE CÁLCIO - CURATIVO COMPOSTO DE ALGINATO DE CÁLCIO C/ CARBOXMETILCELULOSE, DISPOSTO EM TIRAS ENTRELAÇADAS QUE PROPORCIONAM UMA ABSORÇÃO DO EXUDATO FORMANDO UM GEL COESO EVITANDO MACERAÇÃO DE BORDA. TAMANHO MÍNIMO DE 40X3CM</t>
  </si>
  <si>
    <t>CARVÃO ATIVADO C/ PRATA E RECORTÁVEL- CURATIVO COMPOSTO DE TECIDO DE CARVÃO ATIVADO IMPREGNADO C/ PRATA, PRENSADO ENTRE CAMADAS DE RAYON/POLIAMIDA EM PLACA 10X20CM.</t>
  </si>
  <si>
    <t>CLORIDRATO DE ISOXSUPRINA 10MG INJETÁVEL (AMPOLA 2ML)</t>
  </si>
  <si>
    <t>FRA</t>
  </si>
  <si>
    <t>CLORID. DE PIPERIDOLATO 100MG+HESPERIDINA 50MG+AC. ASCÓRBICO 50MG DRG.</t>
  </si>
  <si>
    <t>DRG</t>
  </si>
  <si>
    <t>CLORIDRATO DE TETRACAÍNA 10MG/ML + CLORIDRATO DE FENILEFRINA 1MG/ML SOLUÇÃO OFTÁLMICA ESTÉRIL (FRASCO 10ML)</t>
  </si>
  <si>
    <t>DICLOFENATO RESINATO 15MG/ML SUSPENSÃO/GOTAS (FRASCO 20ML)</t>
  </si>
  <si>
    <t>DINITRATO DE ISOSSORBIDA 5MG COMPRIMIDO SUBLINGUAL (EM CARTELA)</t>
  </si>
  <si>
    <t>COMP</t>
  </si>
  <si>
    <t>FOSFATO DE OSELTAMIVIR 12MG/ML PÓ P/ SUSPENSÃO (FRASCO C/ 30G DE PÓ + 1SERINGA DOSADORA + 1 COPCO-MEDIDA + 1 ADAPTADOR)</t>
  </si>
  <si>
    <t>IMUNOGLOBULINA HUMANA ANTI-Rh(D) 300MCG INJETÁVEL (AMPOLA 1,5ML)</t>
  </si>
  <si>
    <t>AMP</t>
  </si>
  <si>
    <t>MESALAZINA 800MG COMPRIMIDO (EM CARTELA)</t>
  </si>
  <si>
    <t>NITROGLICERINA 5MG/ML INJETÁVEL (AMPOLA 5ML)</t>
  </si>
  <si>
    <t>Sec. Saúde</t>
  </si>
  <si>
    <t>PREGÃO PRESENCIAL Nº 085/2019</t>
  </si>
  <si>
    <t>PROCESSO ADMINISTRATIVO N° 1237/2019 de 03/04/2019</t>
  </si>
  <si>
    <t>EVENTUAL AQUISIÇÃO DE MEDICAMENTOS</t>
  </si>
  <si>
    <t>O objeto do presente termo de referência será recebido de forma parcelada pela Secretaria com prazo não superior a 15 (quinze) dias úteis após recebimento da nota de empenho de acordo com a necessidade e disponibilidade física de armazenamento no estoque, conforme solicitação do responsável por fiscalizar este contrato.</t>
  </si>
  <si>
    <t>Os itens deverão ser entregues no Setor de Almoxarifado: Rua Dr. Carolino Ribeiro de Moura, Centro, Sumidouro, no horário das 09hs00min às 12hs00min horas e de 14hs00min às 17hs00min horas. Sendo o frete, carga e descarga por conta do fornecedor até o local indicado.</t>
  </si>
  <si>
    <t>O pagamento do objeto de que trata o PREGÃO PRESENCIAL 085/2019, e consequente contrato serão efetuados pela Tesouraria da Secretaria Municipal de Saúde de Sumidouro no prazo de até 30 (trinta) dias;</t>
  </si>
  <si>
    <t>Prazo da Ata: A contar de sua assinatura por um período de 12 meses.</t>
  </si>
  <si>
    <t>Abertura das Propostas: 15/07/2019,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</si>
</sst>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84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8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84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08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2" fillId="0" borderId="0" xfId="0" applyNumberFormat="1" applyFont="1" applyBorder="1" applyAlignment="1" applyProtection="1">
      <alignment vertical="center" wrapText="1"/>
      <protection hidden="1"/>
    </xf>
    <xf numFmtId="208" fontId="10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208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77" fontId="10" fillId="0" borderId="0" xfId="47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733425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15144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40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085/2019  -  ABERTURA DAS PROPOSTAS: 15/07/2019, ÀS 10:00HS</v>
      </c>
      <c r="B3" s="68"/>
      <c r="C3" s="68"/>
      <c r="D3" s="68"/>
      <c r="E3" s="68"/>
      <c r="F3" s="68"/>
      <c r="G3" s="68"/>
    </row>
    <row r="4" spans="1:7" ht="123.75">
      <c r="A4" s="69" t="str">
        <f>Dados!B3</f>
        <v>EVENTUAL AQUISIÇÃO DE MEDICAMENTOS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1237/2019 de 03/04/2019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95520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56.25">
      <c r="A13" s="38">
        <v>1</v>
      </c>
      <c r="B13" s="36" t="s">
        <v>35</v>
      </c>
      <c r="C13" s="39" t="s">
        <v>5</v>
      </c>
      <c r="D13" s="59">
        <v>360</v>
      </c>
      <c r="E13" s="62">
        <v>71.85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45">
      <c r="A14" s="38">
        <v>2</v>
      </c>
      <c r="B14" s="36" t="s">
        <v>36</v>
      </c>
      <c r="C14" s="39" t="s">
        <v>5</v>
      </c>
      <c r="D14" s="59">
        <v>120</v>
      </c>
      <c r="E14" s="62">
        <v>1.16</v>
      </c>
      <c r="F14" s="57"/>
      <c r="G14" s="40">
        <f>IF(F14="","",IF(ISTEXT(F14),"NC",F14*D14))</f>
      </c>
      <c r="H14" s="50"/>
      <c r="K14" s="7"/>
      <c r="L14" s="43"/>
    </row>
    <row r="15" spans="1:12" s="8" customFormat="1" ht="11.25">
      <c r="A15" s="38">
        <v>3</v>
      </c>
      <c r="B15" s="36" t="s">
        <v>37</v>
      </c>
      <c r="C15" s="39" t="s">
        <v>38</v>
      </c>
      <c r="D15" s="59">
        <v>100</v>
      </c>
      <c r="E15" s="62">
        <v>16.77</v>
      </c>
      <c r="F15" s="57"/>
      <c r="G15" s="40">
        <f>IF(F15="","",IF(ISTEXT(F15),"NC",F15*D15))</f>
      </c>
      <c r="H15" s="50"/>
      <c r="K15" s="7"/>
      <c r="L15" s="43"/>
    </row>
    <row r="16" spans="1:12" s="8" customFormat="1" ht="22.5">
      <c r="A16" s="38">
        <v>4</v>
      </c>
      <c r="B16" s="36" t="s">
        <v>39</v>
      </c>
      <c r="C16" s="39" t="s">
        <v>40</v>
      </c>
      <c r="D16" s="59">
        <v>400</v>
      </c>
      <c r="E16" s="62">
        <v>0.68</v>
      </c>
      <c r="F16" s="57"/>
      <c r="G16" s="40">
        <f aca="true" t="shared" si="0" ref="G16:G23">IF(F16="","",IF(ISTEXT(F16),"NC",F16*D16))</f>
      </c>
      <c r="H16" s="50"/>
      <c r="K16" s="7"/>
      <c r="L16" s="43"/>
    </row>
    <row r="17" spans="1:12" s="8" customFormat="1" ht="33.75">
      <c r="A17" s="38">
        <v>5</v>
      </c>
      <c r="B17" s="36" t="s">
        <v>41</v>
      </c>
      <c r="C17" s="39" t="s">
        <v>38</v>
      </c>
      <c r="D17" s="59">
        <v>10</v>
      </c>
      <c r="E17" s="62">
        <v>7.48</v>
      </c>
      <c r="F17" s="57"/>
      <c r="G17" s="40">
        <f t="shared" si="0"/>
      </c>
      <c r="H17" s="50"/>
      <c r="K17" s="7"/>
      <c r="L17" s="43"/>
    </row>
    <row r="18" spans="1:12" s="8" customFormat="1" ht="22.5">
      <c r="A18" s="38">
        <v>6</v>
      </c>
      <c r="B18" s="36" t="s">
        <v>42</v>
      </c>
      <c r="C18" s="39" t="s">
        <v>38</v>
      </c>
      <c r="D18" s="59">
        <v>400</v>
      </c>
      <c r="E18" s="62">
        <v>8.59</v>
      </c>
      <c r="F18" s="57"/>
      <c r="G18" s="40">
        <f t="shared" si="0"/>
      </c>
      <c r="H18" s="50"/>
      <c r="K18" s="7"/>
      <c r="L18" s="43"/>
    </row>
    <row r="19" spans="1:12" s="8" customFormat="1" ht="22.5">
      <c r="A19" s="38">
        <v>7</v>
      </c>
      <c r="B19" s="36" t="s">
        <v>43</v>
      </c>
      <c r="C19" s="39" t="s">
        <v>44</v>
      </c>
      <c r="D19" s="59">
        <v>3500</v>
      </c>
      <c r="E19" s="62">
        <v>0.32</v>
      </c>
      <c r="F19" s="57"/>
      <c r="G19" s="40">
        <f t="shared" si="0"/>
      </c>
      <c r="H19" s="50"/>
      <c r="K19" s="7"/>
      <c r="L19" s="43"/>
    </row>
    <row r="20" spans="1:12" s="8" customFormat="1" ht="33.75">
      <c r="A20" s="38">
        <v>8</v>
      </c>
      <c r="B20" s="36" t="s">
        <v>45</v>
      </c>
      <c r="C20" s="39" t="s">
        <v>38</v>
      </c>
      <c r="D20" s="59">
        <v>200</v>
      </c>
      <c r="E20" s="62">
        <v>121.73</v>
      </c>
      <c r="F20" s="57"/>
      <c r="G20" s="40">
        <f t="shared" si="0"/>
      </c>
      <c r="H20" s="50"/>
      <c r="K20" s="7"/>
      <c r="L20" s="43"/>
    </row>
    <row r="21" spans="1:12" s="8" customFormat="1" ht="22.5">
      <c r="A21" s="38">
        <v>9</v>
      </c>
      <c r="B21" s="36" t="s">
        <v>46</v>
      </c>
      <c r="C21" s="39" t="s">
        <v>47</v>
      </c>
      <c r="D21" s="59">
        <v>30</v>
      </c>
      <c r="E21" s="62">
        <v>410</v>
      </c>
      <c r="F21" s="57"/>
      <c r="G21" s="40">
        <f t="shared" si="0"/>
      </c>
      <c r="H21" s="50"/>
      <c r="K21" s="7"/>
      <c r="L21" s="43"/>
    </row>
    <row r="22" spans="1:12" s="8" customFormat="1" ht="11.25">
      <c r="A22" s="38">
        <v>10</v>
      </c>
      <c r="B22" s="36" t="s">
        <v>48</v>
      </c>
      <c r="C22" s="39" t="s">
        <v>44</v>
      </c>
      <c r="D22" s="59">
        <v>15000</v>
      </c>
      <c r="E22" s="62">
        <v>1.62</v>
      </c>
      <c r="F22" s="57"/>
      <c r="G22" s="40">
        <f t="shared" si="0"/>
      </c>
      <c r="H22" s="50"/>
      <c r="K22" s="7"/>
      <c r="L22" s="43"/>
    </row>
    <row r="23" spans="1:12" s="8" customFormat="1" ht="11.25">
      <c r="A23" s="38">
        <v>11</v>
      </c>
      <c r="B23" s="36" t="s">
        <v>49</v>
      </c>
      <c r="C23" s="39" t="s">
        <v>47</v>
      </c>
      <c r="D23" s="59">
        <v>50</v>
      </c>
      <c r="E23" s="62">
        <v>39.78</v>
      </c>
      <c r="F23" s="57"/>
      <c r="G23" s="40">
        <f t="shared" si="0"/>
      </c>
      <c r="H23" s="50"/>
      <c r="K23" s="7"/>
      <c r="L23" s="43"/>
    </row>
    <row r="24" spans="1:12" s="31" customFormat="1" ht="9">
      <c r="A24" s="42"/>
      <c r="E24" s="56"/>
      <c r="F24" s="70" t="s">
        <v>27</v>
      </c>
      <c r="G24" s="71"/>
      <c r="H24" s="51"/>
      <c r="L24" s="45"/>
    </row>
    <row r="25" spans="6:8" ht="14.25" customHeight="1">
      <c r="F25" s="72">
        <f>IF(SUM(G13:G23)=0,"",SUM(G13:G23))</f>
      </c>
      <c r="G25" s="73"/>
      <c r="H25" s="52"/>
    </row>
    <row r="26" spans="1:12" s="46" customFormat="1" ht="30" customHeight="1">
      <c r="A26" s="66" t="str">
        <f>" - "&amp;Dados!B21</f>
        <v> - O objeto do presente termo de referência será recebido de forma parcelada pela Secretaria com prazo não superior a 15 (quinze) dias úteis após recebimento da nota de empenho de acordo com a necessidade e disponibilidade física de armazenamento no estoque, conforme solicitação do responsável por fiscalizar este contrato.</v>
      </c>
      <c r="B26" s="66"/>
      <c r="C26" s="66"/>
      <c r="D26" s="66"/>
      <c r="E26" s="66"/>
      <c r="F26" s="66"/>
      <c r="G26" s="66"/>
      <c r="H26" s="53"/>
      <c r="L26" s="47"/>
    </row>
    <row r="27" spans="1:12" s="46" customFormat="1" ht="28.5" customHeight="1">
      <c r="A27" s="66" t="str">
        <f>" - "&amp;Dados!B22</f>
        <v> - Os itens deverão ser entregues no Setor de Almoxarifado: Rua Dr. Carolino Ribeiro de Moura, Centro, Sumidouro, no horário das 09hs00min às 12hs00min horas e de 14hs00min às 17hs00min horas. Sendo o frete, carga e descarga por conta do fornecedor até o local indicado.</v>
      </c>
      <c r="B27" s="66"/>
      <c r="C27" s="66"/>
      <c r="D27" s="66"/>
      <c r="E27" s="66"/>
      <c r="F27" s="66"/>
      <c r="G27" s="66"/>
      <c r="H27" s="53"/>
      <c r="L27" s="47"/>
    </row>
    <row r="28" spans="1:12" s="46" customFormat="1" ht="23.25" customHeight="1">
      <c r="A28" s="66" t="str">
        <f>" - "&amp;Dados!B23</f>
        <v> - O pagamento do objeto de que trata o PREGÃO PRESENCIAL 085/2019, e consequente contrato serão efetuados pela Tesouraria da Secretaria Municipal de Saúde de Sumidouro no prazo de até 30 (trinta) dias;</v>
      </c>
      <c r="B28" s="66"/>
      <c r="C28" s="66"/>
      <c r="D28" s="66"/>
      <c r="E28" s="66"/>
      <c r="F28" s="66"/>
      <c r="G28" s="66"/>
      <c r="H28" s="53"/>
      <c r="L28" s="47"/>
    </row>
    <row r="29" spans="1:12" s="31" customFormat="1" ht="9">
      <c r="A29" s="66" t="str">
        <f>" - "&amp;Dados!B24</f>
        <v> - Proposta válida por 60 (sessenta) dias</v>
      </c>
      <c r="B29" s="66"/>
      <c r="C29" s="66"/>
      <c r="D29" s="66"/>
      <c r="E29" s="66"/>
      <c r="F29" s="66"/>
      <c r="G29" s="66"/>
      <c r="H29" s="51"/>
      <c r="L29" s="45"/>
    </row>
    <row r="30" ht="12.75">
      <c r="H30" s="54"/>
    </row>
    <row r="31" ht="12.75">
      <c r="H31" s="54"/>
    </row>
    <row r="32" ht="12.75">
      <c r="H32" s="54"/>
    </row>
    <row r="33" ht="12.75">
      <c r="H33" s="54"/>
    </row>
    <row r="34" ht="12.75">
      <c r="H34" s="54"/>
    </row>
    <row r="35" ht="12.75">
      <c r="H35" s="54"/>
    </row>
    <row r="36" spans="2:7" ht="12.75" customHeight="1">
      <c r="B36" s="1"/>
      <c r="D36" s="1"/>
      <c r="G36" s="1"/>
    </row>
    <row r="37" spans="2:7" ht="12.75">
      <c r="B37" s="1"/>
      <c r="D37" s="1"/>
      <c r="G37" s="1"/>
    </row>
    <row r="38" spans="2:7" ht="12.75">
      <c r="B38" s="1"/>
      <c r="D38" s="1"/>
      <c r="G38" s="1"/>
    </row>
    <row r="39" spans="2:7" ht="12.75">
      <c r="B39" s="1"/>
      <c r="D39" s="1"/>
      <c r="G39" s="1"/>
    </row>
    <row r="40" spans="2:7" ht="12.75">
      <c r="B40" s="1"/>
      <c r="D40" s="1"/>
      <c r="G40" s="1"/>
    </row>
  </sheetData>
  <sheetProtection/>
  <autoFilter ref="A11:G29"/>
  <mergeCells count="15">
    <mergeCell ref="A2:G2"/>
    <mergeCell ref="A26:G26"/>
    <mergeCell ref="A27:G27"/>
    <mergeCell ref="A28:G28"/>
    <mergeCell ref="B8:G8"/>
    <mergeCell ref="A29:G29"/>
    <mergeCell ref="B9:G9"/>
    <mergeCell ref="A3:G3"/>
    <mergeCell ref="A4:G4"/>
    <mergeCell ref="A5:G5"/>
    <mergeCell ref="F24:G24"/>
    <mergeCell ref="F25:G25"/>
    <mergeCell ref="D10:G10"/>
    <mergeCell ref="C6:D6"/>
    <mergeCell ref="E6:F6"/>
  </mergeCells>
  <conditionalFormatting sqref="F24">
    <cfRule type="expression" priority="1" dxfId="12" stopIfTrue="1">
      <formula>IF($J24="Empate",IF(H24=1,TRUE(),FALSE()),FALSE())</formula>
    </cfRule>
    <cfRule type="expression" priority="2" dxfId="13" stopIfTrue="1">
      <formula>IF(H24="&gt;",FALSE(),IF(H24&gt;0,TRUE(),FALSE()))</formula>
    </cfRule>
    <cfRule type="expression" priority="3" dxfId="0" stopIfTrue="1">
      <formula>IF(H24="&gt;",TRUE(),FALSE())</formula>
    </cfRule>
  </conditionalFormatting>
  <conditionalFormatting sqref="F25">
    <cfRule type="expression" priority="4" dxfId="9" stopIfTrue="1">
      <formula>IF($J24="OK",IF(H24=1,TRUE(),FALSE()),FALSE())</formula>
    </cfRule>
    <cfRule type="expression" priority="5" dxfId="14" stopIfTrue="1">
      <formula>IF($J24="Empate",IF(H24=1,TRUE(),FALSE()),FALSE())</formula>
    </cfRule>
    <cfRule type="expression" priority="6" dxfId="7" stopIfTrue="1">
      <formula>IF($J24="Empate",IF(H24=2,TRUE(),FALSE()),FALSE())</formula>
    </cfRule>
  </conditionalFormatting>
  <conditionalFormatting sqref="F13:F23">
    <cfRule type="cellIs" priority="11" dxfId="6" operator="equal" stopIfTrue="1">
      <formula>""</formula>
    </cfRule>
  </conditionalFormatting>
  <conditionalFormatting sqref="D13:D2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51</v>
      </c>
      <c r="E1" s="4"/>
      <c r="F1" s="4"/>
      <c r="G1" s="4"/>
    </row>
    <row r="2" spans="1:7" ht="12.75">
      <c r="A2" s="18" t="s">
        <v>10</v>
      </c>
      <c r="B2" t="s">
        <v>52</v>
      </c>
      <c r="E2" s="4"/>
      <c r="F2" s="4"/>
      <c r="G2" s="4"/>
    </row>
    <row r="3" spans="1:7" ht="12.75">
      <c r="A3" s="18" t="s">
        <v>11</v>
      </c>
      <c r="B3" s="5" t="s">
        <v>53</v>
      </c>
      <c r="C3" s="5"/>
      <c r="E3" s="4"/>
      <c r="F3" s="4"/>
      <c r="G3" s="4"/>
    </row>
    <row r="4" spans="1:7" ht="12.75">
      <c r="A4" s="18" t="s">
        <v>12</v>
      </c>
      <c r="B4" s="11" t="s">
        <v>58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95520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12.75">
      <c r="A15" s="24" t="s">
        <v>21</v>
      </c>
      <c r="B15" s="26" t="s">
        <v>50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26"/>
      <c r="D16" s="26"/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76.5">
      <c r="A21" s="22" t="s">
        <v>15</v>
      </c>
      <c r="B21" s="23" t="s">
        <v>54</v>
      </c>
      <c r="E21" s="4"/>
      <c r="F21" s="4"/>
      <c r="G21" s="4"/>
    </row>
    <row r="22" spans="1:7" ht="63.75">
      <c r="A22" s="22" t="s">
        <v>16</v>
      </c>
      <c r="B22" s="23" t="s">
        <v>55</v>
      </c>
      <c r="E22" s="4"/>
      <c r="F22" s="4"/>
      <c r="G22" s="4"/>
    </row>
    <row r="23" spans="1:7" ht="51">
      <c r="A23" s="22" t="s">
        <v>17</v>
      </c>
      <c r="B23" s="23" t="s">
        <v>56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57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2019-06-03T16:56:19Z</cp:lastPrinted>
  <dcterms:created xsi:type="dcterms:W3CDTF">2006-04-18T17:38:46Z</dcterms:created>
  <dcterms:modified xsi:type="dcterms:W3CDTF">2019-06-25T16:30:50Z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