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Preços'!$A$11:$G$74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<sst xmlns="http://schemas.openxmlformats.org/spreadsheetml/2006/main" count="159" uniqueCount="106">
  <si>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</si>
  <si>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</si>
  <si>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</si>
  <si>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</si>
  <si>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</si>
  <si>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</si>
  <si>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</si>
  <si>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</si>
  <si>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</si>
  <si>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</si>
  <si>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</si>
  <si>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</si>
  <si>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</si>
  <si>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</si>
  <si>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</si>
  <si>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</si>
  <si>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</si>
  <si>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</si>
  <si>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</si>
  <si>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</si>
  <si>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</si>
  <si>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</si>
  <si>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</si>
  <si>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</si>
  <si>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</si>
  <si>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</si>
  <si>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</si>
  <si>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</si>
  <si>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</si>
  <si>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</si>
  <si>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</si>
  <si>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</si>
  <si>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</si>
  <si>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</si>
  <si>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</si>
  <si>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FRA</t>
  </si>
  <si>
    <t>Sec. Saúde</t>
  </si>
  <si>
    <t>O objeto do presente termo de referência será recebido de forma parcelada pela Secretaria com prazo não superior a 15 (quinze) dias úteis após recebimento da nota de empenho de acordo com a necessidade e disponibilidade física de armazenamento no estoque, conforme solicitação do responsável por fiscalizar este contrato.</t>
  </si>
  <si>
    <t>Prazo da Ata: A contar de sua assinatura por um período de 12 meses.</t>
  </si>
  <si>
    <t>AGULHA 13 X 0,38 mm(CAIXA C/ 100 UNDS.)</t>
  </si>
  <si>
    <t>CX</t>
  </si>
  <si>
    <t>ÁLCOOL ETÍLICO HIDRATADO NA CONCENTRAÇÃO DE 70º INPM (70% EM PESO) – COM A APRESENTAÇÃO EM ALMOTOLIA COM 250 ML, COM REGISTRO NA ANVISA, COM AÇÃO ANTISEPTICA</t>
  </si>
  <si>
    <t>AVENTAL DE SEGURANÇA EM PVC, BRANCO, COM FORRO DE POLIÉSTER COM TIRAS SOLDADAS ELETRONICAMENTE SENDO UMA NO PESCOÇO E DUAS NA CINTURA COM FIVELA PLÁSTICA PARA FECHAMENTO, MEDIDA DE 1,20MTX0,70MT</t>
  </si>
  <si>
    <t>CAPA DE TRAVESSEIRO IMPERMEAVÉL TAMANHO 50 CM X 70 CM TECIDO: PERCAL</t>
  </si>
  <si>
    <t>DISPOSITIVO PARA INCONTINÊNCIA URINÁRIA. COLETOR DE URINA MASCULINO C/ EXTENSÃO, CEONFECCIONADO EM PVC ATÓXICO E FLEXÍVEL; PRESERVATIVO DE PURO LÁTEX; ESTERILIZAÇÃO: GÁS ÓXIDO DE ETILENO; EMBALADO INDIVIDUALMENTE EM ENVELOPE DE PAPEL GRAU CIRÚRGICO/ FILMA DE POLIPROPILENO, COMPRIMENTO DA EXTENSÃO: 1,30 M</t>
  </si>
  <si>
    <t>ELETRODO CARDIOLÓGICO PRÉCORDIAL ADULTO COMPLETO COM PERA DE LATEX JOGO COM 6 (SUCÇÃO + PERA ECG). ELETRODO PRÉ-CORDIAL COM PERA DE SUCÇÃO CONFECCIONADA EM LATEX MUITO MAIS RESISTENTE E DURÁVEL. INDICADOS PARA UTILIZAÇÃO EM PROCEDIMENTOS DE ECG EM REPOUSO OU ESFORÇO.</t>
  </si>
  <si>
    <t>KIT</t>
  </si>
  <si>
    <t>EQUIPO PARA A BOMBA INFUSORA DA MARCA LIFEMED MODELO: LF2001</t>
  </si>
  <si>
    <t>FIO LINHO 0 SEM AGULHA ( CAIXA COM 24 UNIDADES)</t>
  </si>
  <si>
    <t>FIO LINHO 1 COM AGULHA 3/8, 3.0 CM, COMPRIMENTO DO FIO: 75 CM ( CAIXA COM 24 UNIDADES)</t>
  </si>
  <si>
    <t>FITA CIRÚRGICA MICROPOROSA HIPOALÉRGICO 10 CM X 4,5 M (ROLO)</t>
  </si>
  <si>
    <t>ROL</t>
  </si>
  <si>
    <t>FITA INDICADORA PARA AUTOCLAVE 19 MM X
30M</t>
  </si>
  <si>
    <t>FITA P/ ELETROCARDIOGRAMA 216 MM X 30 M</t>
  </si>
  <si>
    <t>FITAS TESTE P/QUANTIFICAÇÃO GLUTARALDEÍDO 0 A 2,% C/100</t>
  </si>
  <si>
    <t>GARROTE EM TIRAS, TIRAS CORTADAS EM 46 CM. (PACOTE COM 100 UNIDADES)</t>
  </si>
  <si>
    <t>PCT</t>
  </si>
  <si>
    <t>GASE HIDRÓFILA EM ROLO TIPO QUEIJO 91 MM X 91 M 13 FIOS</t>
  </si>
  <si>
    <t>GEL TRANSPARENTE PARA ULTRASSONOGRAFIA (FRASCO C/ 100G)</t>
  </si>
  <si>
    <t>INDICADOR BIOLÓGICO PARA MONITORIZAR CICLOS DE ESTERILIZAÇÃO VAPOR. DE ACORDO COM A NORMA NBR ISO 11138-3. (GEOBACILLUS STEAROTHERMOPHILUS). CAIXA COM 50 UNIDADES</t>
  </si>
  <si>
    <t>KIT PAPANICOLAU - G  (EMBALAGEM C/ 01 ESPÉCULO VAGINAL MEDINDO 10 CM DE COMPRIMENTO E 2,5 CM DE LARGURA, 01 LUVA PLÁSTICA, 01 ESCOVA ENDOCERVICAL, 01 ESPÁTULA DE AYRES, 01 ESTOJO PORTA-LÂMINA, 01 LÂMINA DE VIDRO)</t>
  </si>
  <si>
    <t>KIT PAPANICOLAU - M  (EMBALAGEM C/ 01 ESPÉCULO VAGINAL MEDINDO 10 CM DE COMPRIMENTO E 2,5 CM DE LARGURA, 01 LUVA PLÁSTICA, 01 ESCOVA ENDOCERVICAL, 01 ESPÁTULA DE AYRES, 01 ESTOJO PORTA-LÂMINA, 01 LÂMINA DE VIDRO)</t>
  </si>
  <si>
    <t>KIT PAPANICOLAU - P  (EMBALAGEM C/ 01 ESPÉCULO VAGINAL MEDINDO 10 CM DE COMPRIMENTO E 2,5 CM DE LARGURA, 01 LUVA PLÁSTICA, 01 ESCOVA ENDOCERVICAL, 01 ESPÁTULA DE AYRES, 01 ESTOJO PORTA-LÂMINA, 01 LÂMINA DE VIDRO)</t>
  </si>
  <si>
    <t>LACRE PLASTICO NUMERADO 23 CM AMARELO PACOTE CONTENDO 100 UNIDADES</t>
  </si>
  <si>
    <t>LÂMINA DE BISTURI INOX DESCARTÁVEL Nº 15 (CX C/ 100 UNIDADES)</t>
  </si>
  <si>
    <t>LÂMINA DE BISTURI INOX DESCARTÁVEL Nº 21 (CX C/ 100 UNIDADES)</t>
  </si>
  <si>
    <t>LÂMINA P/ MICROSCOPIA C/ LADO FOSCO (CX C/ 50 UNIDADES)</t>
  </si>
  <si>
    <t>LÂMPADA XENON HALÓGENA 2,5V PARA OTOSCÓPIO OMNI 3000 -MD</t>
  </si>
  <si>
    <t>LANCETA 28G P/ LANCETADOR</t>
  </si>
  <si>
    <t>LENÇOL DESCARTÁVEL COM ELASTICO 2,00 MM
X 90 CM. ( PACOTE COM 10 UNIDADES)</t>
  </si>
  <si>
    <t>LUVA DE PROCEDIMENTO G LÁTEX (CAIXA C/100
PARES)</t>
  </si>
  <si>
    <t>LUVA DE PROCEDIMENTO M LÁTEX (CAIXA C/100
PARES)</t>
  </si>
  <si>
    <t>LUVA DE PROCEDIMENTO P LÁTEX (CAIXA C/100
PARES)</t>
  </si>
  <si>
    <t>LUVA DE PROCEDIMENTO PP LÁTEX (CAIXA C/100
PARES)</t>
  </si>
  <si>
    <t>LUVA ESTÉRIL Nº 7,0</t>
  </si>
  <si>
    <t>PAR</t>
  </si>
  <si>
    <t>LUVA ESTÉRIL Nº 7,5</t>
  </si>
  <si>
    <t>LUVA ESTÉRIL Nº 8,0</t>
  </si>
  <si>
    <t>LUVA NITRÍLICA LONGA COM FORRO, COM CERTIFICADO ISSO 9001, TAMANHO MEDIO, PALMA ANTIDERRAPANTE</t>
  </si>
  <si>
    <t>LUVA NITRÍLICA LONGA COM FORRO, COM CERTIFICADO ISSO 9001, TAMANHO PEQUENO, PALMA ANTIDERRAPANTE</t>
  </si>
  <si>
    <t>MALHA TUBULAR DE ALGODÃO 15 CM X 10 M</t>
  </si>
  <si>
    <t>MÁSCARA DE PROTEÇÃO N95</t>
  </si>
  <si>
    <t>SERINGA DESCARTÁVEL ESTÉRIL DE USO ÚNICO PARA INSULINA COM AGULHA FIXA 1,0 ML/CC AG 8 X 0,10 mm</t>
  </si>
  <si>
    <t>SERINGA DESCARTÁVEL S/ AGULHA 10 ML</t>
  </si>
  <si>
    <t>SERINGA DESCARTÁVEL S/ AGULHA 20 ML</t>
  </si>
  <si>
    <t>SERINGA DESCARTÁVEL S/ AGULHA 3 ML</t>
  </si>
  <si>
    <t>SERINGA DESCARTÁVEL S/ AGULHA 5 ML</t>
  </si>
  <si>
    <t>SOLUÇÃO DE ÉTER SULFÚRICO 35% 100 ML</t>
  </si>
  <si>
    <t>SONDA DE FOLEY C/ 02 VIAS C/ BALÃO Nº 14 C/ BALÃO ESTÉRIL</t>
  </si>
  <si>
    <t>SONDA DE FOLEY C/ 02 VIAS C/ BALÃO Nº 16 C/ BALÃO ESTÉRIL</t>
  </si>
  <si>
    <t>SONDA DE FOLEY C/ 02 VIAS C/ BALÃO Nº 18 C/ BALÃO ESTÉRIL</t>
  </si>
  <si>
    <t>SONDA DE FOLEY C/ 02 VIAS C/ BALÃO Nº 20 C/ BALÃO ESTÉRIL</t>
  </si>
  <si>
    <t>SONDA DE GASTROSTOMIA DE SILICONE COM BALÃO 24FR DE TROCA</t>
  </si>
  <si>
    <t>SONDA TIPO FOLEY 100% SILICONE Nº 18</t>
  </si>
  <si>
    <t>SONDA URETRAL Nº 10</t>
  </si>
  <si>
    <t>SONDA URETRAL Nº 6</t>
  </si>
  <si>
    <t>TALA ARMADA DE RESGATE TAMANHO: P, - CONFECCIONADA EM EVA (4MM); - CONTÉM: 01 UNIDADE; - TAMANHO: P; - COR: AZUL; - DIMENSÕES: 53 CM X 8 CM.</t>
  </si>
  <si>
    <t>TAMPA DE CONEXÃO UNIVERSAL ESTÉRIL PARA POTEÇÃO DE CATETER</t>
  </si>
  <si>
    <t>TAMPA DE CONEXÃO UNIVERSAL ESTÉRIL PARA PROTEÇÃO DE ENTRADA DE CATETER CAIXA COM 500 UNIDADES NA COR BRANCA</t>
  </si>
  <si>
    <t>TERMÔMETRO CLÍNICO</t>
  </si>
  <si>
    <t>PREGÃO PRESENCIAL Nº 086/2019</t>
  </si>
  <si>
    <t>PROCESSO ADMINISTRATIVO N° 1178/2019 de 29/03/2019</t>
  </si>
  <si>
    <t>EVENTUAL AQUISIÇÃO DE MATERIAIS MÉDICO HOSPITALARES</t>
  </si>
  <si>
    <t>Os materiais deverão ser entregues na sede do órgão, no endereço: se material permanente: Setor de Patrimônio, se material de consumo: Setor de Almoxarifado, Rua Dr. Carolino Ribeiro de Moura, Centro, Sumidouro, no horário das 09h00min às 12h00min horas e de 14h00min  às 17h00min horas, ou outro local indicado pela administração pública. Sendo o frete, carga e descarga por conta do fornecedor até o local indicado.</t>
  </si>
  <si>
    <t>O pagamento do objeto de que trata o PREGÃO PRESENCIAL 086/2019, e consequente contrato serão efetuados pela Tesouraria da Secretaria Municipal de Saúde de Sumidouro no prazo de até 30 (trinta) dias;</t>
  </si>
  <si>
    <t>Abertura das Propostas: 16/07/2019,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</si>
</sst>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1076325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8573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85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086/2019  -  ABERTURA DAS PROPOSTAS: 16/07/2019, ÀS 10:00HS</v>
      </c>
      <c r="B3" s="66"/>
      <c r="C3" s="66"/>
      <c r="D3" s="66"/>
      <c r="E3" s="66"/>
      <c r="F3" s="66"/>
      <c r="G3" s="66"/>
    </row>
    <row r="4" spans="1:7" ht="180">
      <c r="A4" s="70" t="str">
        <f>Dados!B3</f>
        <v>EVENTUAL AQUISIÇÃO DE MATERIAIS MÉDICO HOSPITALARES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1178/2019 de 29/03/2019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225120.28679999994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39</v>
      </c>
      <c r="C13" s="39" t="s">
        <v>40</v>
      </c>
      <c r="D13" s="59">
        <v>500</v>
      </c>
      <c r="E13" s="62">
        <v>15.7933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33.75">
      <c r="A14" s="38">
        <v>2</v>
      </c>
      <c r="B14" s="36" t="s">
        <v>41</v>
      </c>
      <c r="C14" s="39" t="s">
        <v>5</v>
      </c>
      <c r="D14" s="59">
        <v>10000</v>
      </c>
      <c r="E14" s="62">
        <v>9.305</v>
      </c>
      <c r="F14" s="57"/>
      <c r="G14" s="40">
        <f aca="true" t="shared" si="0" ref="G14:G68">IF(F14="","",IF(ISTEXT(F14),"NC",F14*D14))</f>
      </c>
      <c r="H14" s="50"/>
      <c r="K14" s="7"/>
      <c r="L14" s="43"/>
    </row>
    <row r="15" spans="1:12" s="8" customFormat="1" ht="45">
      <c r="A15" s="38">
        <v>3</v>
      </c>
      <c r="B15" s="36" t="s">
        <v>42</v>
      </c>
      <c r="C15" s="39" t="s">
        <v>5</v>
      </c>
      <c r="D15" s="59">
        <v>100</v>
      </c>
      <c r="E15" s="62">
        <v>9.085</v>
      </c>
      <c r="F15" s="57"/>
      <c r="G15" s="40">
        <f t="shared" si="0"/>
      </c>
      <c r="H15" s="50"/>
      <c r="K15" s="7"/>
      <c r="L15" s="43"/>
    </row>
    <row r="16" spans="1:12" s="8" customFormat="1" ht="22.5">
      <c r="A16" s="38">
        <v>4</v>
      </c>
      <c r="B16" s="36" t="s">
        <v>43</v>
      </c>
      <c r="C16" s="39" t="s">
        <v>5</v>
      </c>
      <c r="D16" s="59">
        <v>30</v>
      </c>
      <c r="E16" s="62">
        <v>19.9</v>
      </c>
      <c r="F16" s="57"/>
      <c r="G16" s="40">
        <f t="shared" si="0"/>
      </c>
      <c r="H16" s="50"/>
      <c r="K16" s="7"/>
      <c r="L16" s="43"/>
    </row>
    <row r="17" spans="1:12" s="8" customFormat="1" ht="67.5">
      <c r="A17" s="38">
        <v>5</v>
      </c>
      <c r="B17" s="36" t="s">
        <v>44</v>
      </c>
      <c r="C17" s="39" t="s">
        <v>5</v>
      </c>
      <c r="D17" s="59">
        <v>1000</v>
      </c>
      <c r="E17" s="62">
        <v>2.5133</v>
      </c>
      <c r="F17" s="57"/>
      <c r="G17" s="40">
        <f t="shared" si="0"/>
      </c>
      <c r="H17" s="50"/>
      <c r="K17" s="7"/>
      <c r="L17" s="43"/>
    </row>
    <row r="18" spans="1:12" s="8" customFormat="1" ht="56.25">
      <c r="A18" s="38">
        <v>6</v>
      </c>
      <c r="B18" s="36" t="s">
        <v>45</v>
      </c>
      <c r="C18" s="39" t="s">
        <v>46</v>
      </c>
      <c r="D18" s="59">
        <v>5</v>
      </c>
      <c r="E18" s="62">
        <v>353.85</v>
      </c>
      <c r="F18" s="57"/>
      <c r="G18" s="40">
        <f t="shared" si="0"/>
      </c>
      <c r="H18" s="50"/>
      <c r="K18" s="7"/>
      <c r="L18" s="43"/>
    </row>
    <row r="19" spans="1:12" s="8" customFormat="1" ht="22.5">
      <c r="A19" s="38">
        <v>7</v>
      </c>
      <c r="B19" s="36" t="s">
        <v>47</v>
      </c>
      <c r="C19" s="39" t="s">
        <v>5</v>
      </c>
      <c r="D19" s="59">
        <v>200</v>
      </c>
      <c r="E19" s="62">
        <v>51</v>
      </c>
      <c r="F19" s="57"/>
      <c r="G19" s="40">
        <f t="shared" si="0"/>
      </c>
      <c r="H19" s="50"/>
      <c r="K19" s="7"/>
      <c r="L19" s="43"/>
    </row>
    <row r="20" spans="1:12" s="8" customFormat="1" ht="11.25">
      <c r="A20" s="38">
        <v>8</v>
      </c>
      <c r="B20" s="36" t="s">
        <v>48</v>
      </c>
      <c r="C20" s="39" t="s">
        <v>40</v>
      </c>
      <c r="D20" s="59">
        <v>30</v>
      </c>
      <c r="E20" s="62">
        <v>58</v>
      </c>
      <c r="F20" s="57"/>
      <c r="G20" s="40">
        <f t="shared" si="0"/>
      </c>
      <c r="H20" s="50"/>
      <c r="K20" s="7"/>
      <c r="L20" s="43"/>
    </row>
    <row r="21" spans="1:12" s="8" customFormat="1" ht="22.5">
      <c r="A21" s="38">
        <v>9</v>
      </c>
      <c r="B21" s="36" t="s">
        <v>49</v>
      </c>
      <c r="C21" s="39" t="s">
        <v>40</v>
      </c>
      <c r="D21" s="59">
        <v>20</v>
      </c>
      <c r="E21" s="62">
        <v>58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50</v>
      </c>
      <c r="C22" s="39" t="s">
        <v>51</v>
      </c>
      <c r="D22" s="59">
        <v>1000</v>
      </c>
      <c r="E22" s="62">
        <v>9.65</v>
      </c>
      <c r="F22" s="57"/>
      <c r="G22" s="40">
        <f t="shared" si="0"/>
      </c>
      <c r="H22" s="50"/>
      <c r="K22" s="7"/>
      <c r="L22" s="43"/>
    </row>
    <row r="23" spans="1:12" s="8" customFormat="1" ht="22.5">
      <c r="A23" s="38">
        <v>11</v>
      </c>
      <c r="B23" s="36" t="s">
        <v>52</v>
      </c>
      <c r="C23" s="39" t="s">
        <v>51</v>
      </c>
      <c r="D23" s="59">
        <v>100</v>
      </c>
      <c r="E23" s="62">
        <v>4.8967</v>
      </c>
      <c r="F23" s="57"/>
      <c r="G23" s="40">
        <f t="shared" si="0"/>
      </c>
      <c r="H23" s="50"/>
      <c r="K23" s="7"/>
      <c r="L23" s="43"/>
    </row>
    <row r="24" spans="1:12" s="8" customFormat="1" ht="11.25">
      <c r="A24" s="38">
        <v>12</v>
      </c>
      <c r="B24" s="36" t="s">
        <v>53</v>
      </c>
      <c r="C24" s="39" t="s">
        <v>51</v>
      </c>
      <c r="D24" s="59">
        <v>100</v>
      </c>
      <c r="E24" s="62">
        <v>30.7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54</v>
      </c>
      <c r="C25" s="39" t="s">
        <v>5</v>
      </c>
      <c r="D25" s="59">
        <v>100</v>
      </c>
      <c r="E25" s="62">
        <v>160.34</v>
      </c>
      <c r="F25" s="57"/>
      <c r="G25" s="40">
        <f t="shared" si="0"/>
      </c>
      <c r="H25" s="50"/>
      <c r="K25" s="7"/>
      <c r="L25" s="43"/>
    </row>
    <row r="26" spans="1:12" s="8" customFormat="1" ht="22.5">
      <c r="A26" s="38">
        <v>14</v>
      </c>
      <c r="B26" s="36" t="s">
        <v>55</v>
      </c>
      <c r="C26" s="39" t="s">
        <v>56</v>
      </c>
      <c r="D26" s="59">
        <v>5</v>
      </c>
      <c r="E26" s="62">
        <v>16.5</v>
      </c>
      <c r="F26" s="57"/>
      <c r="G26" s="40">
        <f t="shared" si="0"/>
      </c>
      <c r="H26" s="50"/>
      <c r="K26" s="7"/>
      <c r="L26" s="43"/>
    </row>
    <row r="27" spans="1:12" s="8" customFormat="1" ht="11.25">
      <c r="A27" s="38">
        <v>15</v>
      </c>
      <c r="B27" s="36" t="s">
        <v>57</v>
      </c>
      <c r="C27" s="39" t="s">
        <v>51</v>
      </c>
      <c r="D27" s="59">
        <v>100</v>
      </c>
      <c r="E27" s="62">
        <v>51.25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58</v>
      </c>
      <c r="C28" s="39" t="s">
        <v>35</v>
      </c>
      <c r="D28" s="59">
        <v>500</v>
      </c>
      <c r="E28" s="62">
        <v>3.2533</v>
      </c>
      <c r="F28" s="57"/>
      <c r="G28" s="40">
        <f t="shared" si="0"/>
      </c>
      <c r="H28" s="50"/>
      <c r="K28" s="7"/>
      <c r="L28" s="43"/>
    </row>
    <row r="29" spans="1:12" s="8" customFormat="1" ht="33.75">
      <c r="A29" s="38">
        <v>17</v>
      </c>
      <c r="B29" s="36" t="s">
        <v>59</v>
      </c>
      <c r="C29" s="39" t="s">
        <v>40</v>
      </c>
      <c r="D29" s="59">
        <v>20</v>
      </c>
      <c r="E29" s="62">
        <v>437.9</v>
      </c>
      <c r="F29" s="57"/>
      <c r="G29" s="40">
        <f t="shared" si="0"/>
      </c>
      <c r="H29" s="50"/>
      <c r="K29" s="7"/>
      <c r="L29" s="43"/>
    </row>
    <row r="30" spans="1:12" s="8" customFormat="1" ht="45">
      <c r="A30" s="38">
        <v>18</v>
      </c>
      <c r="B30" s="36" t="s">
        <v>60</v>
      </c>
      <c r="C30" s="39" t="s">
        <v>46</v>
      </c>
      <c r="D30" s="59">
        <v>360</v>
      </c>
      <c r="E30" s="62">
        <v>4.76</v>
      </c>
      <c r="F30" s="57"/>
      <c r="G30" s="40">
        <f t="shared" si="0"/>
      </c>
      <c r="H30" s="50"/>
      <c r="K30" s="7"/>
      <c r="L30" s="43"/>
    </row>
    <row r="31" spans="1:12" s="8" customFormat="1" ht="45">
      <c r="A31" s="38">
        <v>19</v>
      </c>
      <c r="B31" s="36" t="s">
        <v>61</v>
      </c>
      <c r="C31" s="39" t="s">
        <v>46</v>
      </c>
      <c r="D31" s="59">
        <v>1200</v>
      </c>
      <c r="E31" s="62">
        <v>3.93</v>
      </c>
      <c r="F31" s="57"/>
      <c r="G31" s="40">
        <f t="shared" si="0"/>
      </c>
      <c r="H31" s="50"/>
      <c r="K31" s="7"/>
      <c r="L31" s="43"/>
    </row>
    <row r="32" spans="1:12" s="8" customFormat="1" ht="45">
      <c r="A32" s="38">
        <v>20</v>
      </c>
      <c r="B32" s="36" t="s">
        <v>62</v>
      </c>
      <c r="C32" s="39" t="s">
        <v>46</v>
      </c>
      <c r="D32" s="59">
        <v>2400</v>
      </c>
      <c r="E32" s="62">
        <v>4.0167</v>
      </c>
      <c r="F32" s="57"/>
      <c r="G32" s="40">
        <f t="shared" si="0"/>
      </c>
      <c r="H32" s="50"/>
      <c r="K32" s="7"/>
      <c r="L32" s="43"/>
    </row>
    <row r="33" spans="1:12" s="8" customFormat="1" ht="22.5">
      <c r="A33" s="38">
        <v>21</v>
      </c>
      <c r="B33" s="36" t="s">
        <v>63</v>
      </c>
      <c r="C33" s="39" t="s">
        <v>56</v>
      </c>
      <c r="D33" s="59">
        <v>3</v>
      </c>
      <c r="E33" s="62">
        <v>39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64</v>
      </c>
      <c r="C34" s="39" t="s">
        <v>40</v>
      </c>
      <c r="D34" s="59">
        <v>12</v>
      </c>
      <c r="E34" s="62">
        <v>41.9667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65</v>
      </c>
      <c r="C35" s="39" t="s">
        <v>40</v>
      </c>
      <c r="D35" s="59">
        <v>12</v>
      </c>
      <c r="E35" s="62">
        <v>42.2667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66</v>
      </c>
      <c r="C36" s="39" t="s">
        <v>40</v>
      </c>
      <c r="D36" s="59">
        <v>12</v>
      </c>
      <c r="E36" s="62">
        <v>6.89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67</v>
      </c>
      <c r="C37" s="39" t="s">
        <v>5</v>
      </c>
      <c r="D37" s="59">
        <v>10</v>
      </c>
      <c r="E37" s="62">
        <v>59</v>
      </c>
      <c r="F37" s="57"/>
      <c r="G37" s="40">
        <f t="shared" si="0"/>
      </c>
      <c r="H37" s="50"/>
      <c r="K37" s="7"/>
      <c r="L37" s="43"/>
    </row>
    <row r="38" spans="1:12" s="8" customFormat="1" ht="11.25">
      <c r="A38" s="38">
        <v>26</v>
      </c>
      <c r="B38" s="36" t="s">
        <v>68</v>
      </c>
      <c r="C38" s="39" t="s">
        <v>5</v>
      </c>
      <c r="D38" s="59">
        <v>1200</v>
      </c>
      <c r="E38" s="62">
        <v>0.1933</v>
      </c>
      <c r="F38" s="57"/>
      <c r="G38" s="40">
        <f t="shared" si="0"/>
      </c>
      <c r="H38" s="50"/>
      <c r="K38" s="7"/>
      <c r="L38" s="43"/>
    </row>
    <row r="39" spans="1:12" s="8" customFormat="1" ht="22.5">
      <c r="A39" s="38">
        <v>27</v>
      </c>
      <c r="B39" s="36" t="s">
        <v>69</v>
      </c>
      <c r="C39" s="39" t="s">
        <v>56</v>
      </c>
      <c r="D39" s="59">
        <v>200</v>
      </c>
      <c r="E39" s="62">
        <v>16</v>
      </c>
      <c r="F39" s="57"/>
      <c r="G39" s="40">
        <f t="shared" si="0"/>
      </c>
      <c r="H39" s="50"/>
      <c r="K39" s="7"/>
      <c r="L39" s="43"/>
    </row>
    <row r="40" spans="1:12" s="8" customFormat="1" ht="22.5">
      <c r="A40" s="38">
        <v>28</v>
      </c>
      <c r="B40" s="36" t="s">
        <v>70</v>
      </c>
      <c r="C40" s="39" t="s">
        <v>40</v>
      </c>
      <c r="D40" s="59">
        <v>200</v>
      </c>
      <c r="E40" s="62">
        <v>26.2667</v>
      </c>
      <c r="F40" s="57"/>
      <c r="G40" s="40">
        <f t="shared" si="0"/>
      </c>
      <c r="H40" s="50"/>
      <c r="K40" s="7"/>
      <c r="L40" s="43"/>
    </row>
    <row r="41" spans="1:12" s="8" customFormat="1" ht="22.5">
      <c r="A41" s="38">
        <v>29</v>
      </c>
      <c r="B41" s="36" t="s">
        <v>71</v>
      </c>
      <c r="C41" s="39" t="s">
        <v>40</v>
      </c>
      <c r="D41" s="59">
        <v>300</v>
      </c>
      <c r="E41" s="62">
        <v>26.2667</v>
      </c>
      <c r="F41" s="57"/>
      <c r="G41" s="40">
        <f t="shared" si="0"/>
      </c>
      <c r="H41" s="50"/>
      <c r="K41" s="7"/>
      <c r="L41" s="43"/>
    </row>
    <row r="42" spans="1:12" s="8" customFormat="1" ht="22.5">
      <c r="A42" s="38">
        <v>30</v>
      </c>
      <c r="B42" s="36" t="s">
        <v>72</v>
      </c>
      <c r="C42" s="39" t="s">
        <v>40</v>
      </c>
      <c r="D42" s="59">
        <v>300</v>
      </c>
      <c r="E42" s="62">
        <v>26.2667</v>
      </c>
      <c r="F42" s="57"/>
      <c r="G42" s="40">
        <f t="shared" si="0"/>
      </c>
      <c r="H42" s="50"/>
      <c r="K42" s="7"/>
      <c r="L42" s="43"/>
    </row>
    <row r="43" spans="1:12" s="8" customFormat="1" ht="22.5">
      <c r="A43" s="38">
        <v>31</v>
      </c>
      <c r="B43" s="36" t="s">
        <v>73</v>
      </c>
      <c r="C43" s="39" t="s">
        <v>40</v>
      </c>
      <c r="D43" s="59">
        <v>100</v>
      </c>
      <c r="E43" s="62">
        <v>30.9333</v>
      </c>
      <c r="F43" s="57"/>
      <c r="G43" s="40">
        <f t="shared" si="0"/>
      </c>
      <c r="H43" s="50"/>
      <c r="K43" s="7"/>
      <c r="L43" s="43"/>
    </row>
    <row r="44" spans="1:12" s="8" customFormat="1" ht="11.25">
      <c r="A44" s="38">
        <v>32</v>
      </c>
      <c r="B44" s="36" t="s">
        <v>74</v>
      </c>
      <c r="C44" s="39" t="s">
        <v>75</v>
      </c>
      <c r="D44" s="59">
        <v>100</v>
      </c>
      <c r="E44" s="62">
        <v>1.4333</v>
      </c>
      <c r="F44" s="57"/>
      <c r="G44" s="40">
        <f t="shared" si="0"/>
      </c>
      <c r="H44" s="50"/>
      <c r="K44" s="7"/>
      <c r="L44" s="43"/>
    </row>
    <row r="45" spans="1:12" s="8" customFormat="1" ht="11.25">
      <c r="A45" s="38">
        <v>33</v>
      </c>
      <c r="B45" s="36" t="s">
        <v>76</v>
      </c>
      <c r="C45" s="39" t="s">
        <v>75</v>
      </c>
      <c r="D45" s="59">
        <v>200</v>
      </c>
      <c r="E45" s="62">
        <v>1.44</v>
      </c>
      <c r="F45" s="57"/>
      <c r="G45" s="40">
        <f t="shared" si="0"/>
      </c>
      <c r="H45" s="50"/>
      <c r="K45" s="7"/>
      <c r="L45" s="43"/>
    </row>
    <row r="46" spans="1:12" s="8" customFormat="1" ht="11.25">
      <c r="A46" s="38">
        <v>34</v>
      </c>
      <c r="B46" s="36" t="s">
        <v>77</v>
      </c>
      <c r="C46" s="39" t="s">
        <v>75</v>
      </c>
      <c r="D46" s="59">
        <v>100</v>
      </c>
      <c r="E46" s="62">
        <v>1.4333</v>
      </c>
      <c r="F46" s="57"/>
      <c r="G46" s="40">
        <f t="shared" si="0"/>
      </c>
      <c r="H46" s="50"/>
      <c r="K46" s="7"/>
      <c r="L46" s="43"/>
    </row>
    <row r="47" spans="1:12" s="8" customFormat="1" ht="22.5">
      <c r="A47" s="38">
        <v>35</v>
      </c>
      <c r="B47" s="36" t="s">
        <v>78</v>
      </c>
      <c r="C47" s="39" t="s">
        <v>75</v>
      </c>
      <c r="D47" s="59">
        <v>30</v>
      </c>
      <c r="E47" s="62">
        <v>7.1</v>
      </c>
      <c r="F47" s="57"/>
      <c r="G47" s="40">
        <f t="shared" si="0"/>
      </c>
      <c r="H47" s="50"/>
      <c r="K47" s="7"/>
      <c r="L47" s="43"/>
    </row>
    <row r="48" spans="1:12" s="8" customFormat="1" ht="22.5">
      <c r="A48" s="38">
        <v>36</v>
      </c>
      <c r="B48" s="36" t="s">
        <v>79</v>
      </c>
      <c r="C48" s="39" t="s">
        <v>75</v>
      </c>
      <c r="D48" s="59">
        <v>30</v>
      </c>
      <c r="E48" s="62">
        <v>7.1</v>
      </c>
      <c r="F48" s="57"/>
      <c r="G48" s="40">
        <f t="shared" si="0"/>
      </c>
      <c r="H48" s="50"/>
      <c r="K48" s="7"/>
      <c r="L48" s="43"/>
    </row>
    <row r="49" spans="1:12" s="8" customFormat="1" ht="11.25">
      <c r="A49" s="38">
        <v>37</v>
      </c>
      <c r="B49" s="36" t="s">
        <v>80</v>
      </c>
      <c r="C49" s="39" t="s">
        <v>51</v>
      </c>
      <c r="D49" s="59">
        <v>50</v>
      </c>
      <c r="E49" s="62">
        <v>15.05</v>
      </c>
      <c r="F49" s="57"/>
      <c r="G49" s="40">
        <f t="shared" si="0"/>
      </c>
      <c r="H49" s="50"/>
      <c r="K49" s="7"/>
      <c r="L49" s="43"/>
    </row>
    <row r="50" spans="1:12" s="8" customFormat="1" ht="11.25">
      <c r="A50" s="38">
        <v>38</v>
      </c>
      <c r="B50" s="36" t="s">
        <v>81</v>
      </c>
      <c r="C50" s="39" t="s">
        <v>5</v>
      </c>
      <c r="D50" s="59">
        <v>50</v>
      </c>
      <c r="E50" s="62">
        <v>4.37</v>
      </c>
      <c r="F50" s="57"/>
      <c r="G50" s="40">
        <f t="shared" si="0"/>
      </c>
      <c r="H50" s="50"/>
      <c r="K50" s="7"/>
      <c r="L50" s="43"/>
    </row>
    <row r="51" spans="1:12" s="8" customFormat="1" ht="22.5">
      <c r="A51" s="38">
        <v>39</v>
      </c>
      <c r="B51" s="36" t="s">
        <v>82</v>
      </c>
      <c r="C51" s="39" t="s">
        <v>5</v>
      </c>
      <c r="D51" s="59">
        <v>1000</v>
      </c>
      <c r="E51" s="62">
        <v>0.99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83</v>
      </c>
      <c r="C52" s="39" t="s">
        <v>5</v>
      </c>
      <c r="D52" s="59">
        <v>500</v>
      </c>
      <c r="E52" s="62">
        <v>0.3467</v>
      </c>
      <c r="F52" s="57"/>
      <c r="G52" s="40">
        <f t="shared" si="0"/>
      </c>
      <c r="H52" s="50"/>
      <c r="K52" s="7"/>
      <c r="L52" s="43"/>
    </row>
    <row r="53" spans="1:12" s="8" customFormat="1" ht="11.25">
      <c r="A53" s="38">
        <v>41</v>
      </c>
      <c r="B53" s="36" t="s">
        <v>84</v>
      </c>
      <c r="C53" s="39" t="s">
        <v>5</v>
      </c>
      <c r="D53" s="59">
        <v>500</v>
      </c>
      <c r="E53" s="62">
        <v>0.5067</v>
      </c>
      <c r="F53" s="57"/>
      <c r="G53" s="40">
        <f t="shared" si="0"/>
      </c>
      <c r="H53" s="50"/>
      <c r="K53" s="7"/>
      <c r="L53" s="43"/>
    </row>
    <row r="54" spans="1:12" s="8" customFormat="1" ht="11.25">
      <c r="A54" s="38">
        <v>42</v>
      </c>
      <c r="B54" s="36" t="s">
        <v>85</v>
      </c>
      <c r="C54" s="39" t="s">
        <v>5</v>
      </c>
      <c r="D54" s="59">
        <v>1000</v>
      </c>
      <c r="E54" s="62">
        <v>0.1767</v>
      </c>
      <c r="F54" s="57"/>
      <c r="G54" s="40">
        <f t="shared" si="0"/>
      </c>
      <c r="H54" s="50"/>
      <c r="K54" s="7"/>
      <c r="L54" s="43"/>
    </row>
    <row r="55" spans="1:12" s="8" customFormat="1" ht="11.25">
      <c r="A55" s="38">
        <v>43</v>
      </c>
      <c r="B55" s="36" t="s">
        <v>86</v>
      </c>
      <c r="C55" s="39" t="s">
        <v>5</v>
      </c>
      <c r="D55" s="59">
        <v>500</v>
      </c>
      <c r="E55" s="62">
        <v>0.2067</v>
      </c>
      <c r="F55" s="57"/>
      <c r="G55" s="40">
        <f t="shared" si="0"/>
      </c>
      <c r="H55" s="50"/>
      <c r="K55" s="7"/>
      <c r="L55" s="43"/>
    </row>
    <row r="56" spans="1:12" s="8" customFormat="1" ht="11.25">
      <c r="A56" s="38">
        <v>44</v>
      </c>
      <c r="B56" s="36" t="s">
        <v>87</v>
      </c>
      <c r="C56" s="39" t="s">
        <v>35</v>
      </c>
      <c r="D56" s="59">
        <v>60</v>
      </c>
      <c r="E56" s="62">
        <v>35.71</v>
      </c>
      <c r="F56" s="57"/>
      <c r="G56" s="40">
        <f t="shared" si="0"/>
      </c>
      <c r="H56" s="50"/>
      <c r="K56" s="7"/>
      <c r="L56" s="43"/>
    </row>
    <row r="57" spans="1:12" s="8" customFormat="1" ht="11.25">
      <c r="A57" s="38">
        <v>45</v>
      </c>
      <c r="B57" s="36" t="s">
        <v>88</v>
      </c>
      <c r="C57" s="39" t="s">
        <v>5</v>
      </c>
      <c r="D57" s="59">
        <v>20</v>
      </c>
      <c r="E57" s="62">
        <v>5.6533</v>
      </c>
      <c r="F57" s="57"/>
      <c r="G57" s="40">
        <f t="shared" si="0"/>
      </c>
      <c r="H57" s="50"/>
      <c r="K57" s="7"/>
      <c r="L57" s="43"/>
    </row>
    <row r="58" spans="1:12" s="8" customFormat="1" ht="11.25">
      <c r="A58" s="38">
        <v>46</v>
      </c>
      <c r="B58" s="36" t="s">
        <v>89</v>
      </c>
      <c r="C58" s="39" t="s">
        <v>5</v>
      </c>
      <c r="D58" s="59">
        <v>60</v>
      </c>
      <c r="E58" s="62">
        <v>5.6533</v>
      </c>
      <c r="F58" s="57"/>
      <c r="G58" s="40">
        <f t="shared" si="0"/>
      </c>
      <c r="H58" s="50"/>
      <c r="K58" s="7"/>
      <c r="L58" s="43"/>
    </row>
    <row r="59" spans="1:12" s="8" customFormat="1" ht="11.25">
      <c r="A59" s="38">
        <v>47</v>
      </c>
      <c r="B59" s="36" t="s">
        <v>90</v>
      </c>
      <c r="C59" s="39" t="s">
        <v>5</v>
      </c>
      <c r="D59" s="59">
        <v>20</v>
      </c>
      <c r="E59" s="62">
        <v>5.6533</v>
      </c>
      <c r="F59" s="57"/>
      <c r="G59" s="40">
        <f t="shared" si="0"/>
      </c>
      <c r="H59" s="50"/>
      <c r="K59" s="7"/>
      <c r="L59" s="43"/>
    </row>
    <row r="60" spans="1:12" s="8" customFormat="1" ht="11.25">
      <c r="A60" s="38">
        <v>48</v>
      </c>
      <c r="B60" s="36" t="s">
        <v>91</v>
      </c>
      <c r="C60" s="39" t="s">
        <v>5</v>
      </c>
      <c r="D60" s="59">
        <v>20</v>
      </c>
      <c r="E60" s="62">
        <v>5.6533</v>
      </c>
      <c r="F60" s="57"/>
      <c r="G60" s="40">
        <f t="shared" si="0"/>
      </c>
      <c r="H60" s="50"/>
      <c r="K60" s="7"/>
      <c r="L60" s="43"/>
    </row>
    <row r="61" spans="1:12" s="8" customFormat="1" ht="11.25">
      <c r="A61" s="38">
        <v>49</v>
      </c>
      <c r="B61" s="36" t="s">
        <v>92</v>
      </c>
      <c r="C61" s="39" t="s">
        <v>5</v>
      </c>
      <c r="D61" s="59">
        <v>3</v>
      </c>
      <c r="E61" s="62">
        <v>228</v>
      </c>
      <c r="F61" s="57"/>
      <c r="G61" s="40">
        <f t="shared" si="0"/>
      </c>
      <c r="H61" s="50"/>
      <c r="K61" s="7"/>
      <c r="L61" s="43"/>
    </row>
    <row r="62" spans="1:12" s="8" customFormat="1" ht="11.25">
      <c r="A62" s="38">
        <v>50</v>
      </c>
      <c r="B62" s="36" t="s">
        <v>93</v>
      </c>
      <c r="C62" s="39" t="s">
        <v>5</v>
      </c>
      <c r="D62" s="59">
        <v>50</v>
      </c>
      <c r="E62" s="62">
        <v>18.105</v>
      </c>
      <c r="F62" s="57"/>
      <c r="G62" s="40">
        <f t="shared" si="0"/>
      </c>
      <c r="H62" s="50"/>
      <c r="K62" s="7"/>
      <c r="L62" s="43"/>
    </row>
    <row r="63" spans="1:12" s="8" customFormat="1" ht="11.25">
      <c r="A63" s="38">
        <v>51</v>
      </c>
      <c r="B63" s="36" t="s">
        <v>94</v>
      </c>
      <c r="C63" s="39" t="s">
        <v>5</v>
      </c>
      <c r="D63" s="59">
        <v>2500</v>
      </c>
      <c r="E63" s="62">
        <v>1.1667</v>
      </c>
      <c r="F63" s="57"/>
      <c r="G63" s="40">
        <f t="shared" si="0"/>
      </c>
      <c r="H63" s="50"/>
      <c r="K63" s="7"/>
      <c r="L63" s="43"/>
    </row>
    <row r="64" spans="1:12" s="8" customFormat="1" ht="11.25">
      <c r="A64" s="38">
        <v>52</v>
      </c>
      <c r="B64" s="36" t="s">
        <v>95</v>
      </c>
      <c r="C64" s="39" t="s">
        <v>5</v>
      </c>
      <c r="D64" s="59">
        <v>1000</v>
      </c>
      <c r="E64" s="62">
        <v>1.1633</v>
      </c>
      <c r="F64" s="57"/>
      <c r="G64" s="40">
        <f t="shared" si="0"/>
      </c>
      <c r="H64" s="50"/>
      <c r="K64" s="7"/>
      <c r="L64" s="43"/>
    </row>
    <row r="65" spans="1:12" s="8" customFormat="1" ht="33.75">
      <c r="A65" s="38">
        <v>53</v>
      </c>
      <c r="B65" s="36" t="s">
        <v>96</v>
      </c>
      <c r="C65" s="39" t="s">
        <v>5</v>
      </c>
      <c r="D65" s="59">
        <v>10</v>
      </c>
      <c r="E65" s="62">
        <v>10.25</v>
      </c>
      <c r="F65" s="57"/>
      <c r="G65" s="40">
        <f t="shared" si="0"/>
      </c>
      <c r="H65" s="50"/>
      <c r="K65" s="7"/>
      <c r="L65" s="43"/>
    </row>
    <row r="66" spans="1:12" s="8" customFormat="1" ht="22.5">
      <c r="A66" s="38">
        <v>54</v>
      </c>
      <c r="B66" s="36" t="s">
        <v>97</v>
      </c>
      <c r="C66" s="39" t="s">
        <v>5</v>
      </c>
      <c r="D66" s="59">
        <v>3000</v>
      </c>
      <c r="E66" s="62">
        <v>0.47</v>
      </c>
      <c r="F66" s="57"/>
      <c r="G66" s="40">
        <f t="shared" si="0"/>
      </c>
      <c r="H66" s="50"/>
      <c r="K66" s="7"/>
      <c r="L66" s="43"/>
    </row>
    <row r="67" spans="1:12" s="8" customFormat="1" ht="22.5">
      <c r="A67" s="38">
        <v>55</v>
      </c>
      <c r="B67" s="36" t="s">
        <v>98</v>
      </c>
      <c r="C67" s="39" t="s">
        <v>40</v>
      </c>
      <c r="D67" s="59">
        <v>4</v>
      </c>
      <c r="E67" s="62">
        <v>235</v>
      </c>
      <c r="F67" s="57"/>
      <c r="G67" s="40">
        <f t="shared" si="0"/>
      </c>
      <c r="H67" s="50"/>
      <c r="K67" s="7"/>
      <c r="L67" s="43"/>
    </row>
    <row r="68" spans="1:12" s="8" customFormat="1" ht="11.25">
      <c r="A68" s="38">
        <v>56</v>
      </c>
      <c r="B68" s="36" t="s">
        <v>99</v>
      </c>
      <c r="C68" s="39" t="s">
        <v>5</v>
      </c>
      <c r="D68" s="59">
        <v>30</v>
      </c>
      <c r="E68" s="62">
        <v>14.325</v>
      </c>
      <c r="F68" s="57"/>
      <c r="G68" s="40">
        <f t="shared" si="0"/>
      </c>
      <c r="H68" s="50"/>
      <c r="K68" s="7"/>
      <c r="L68" s="43"/>
    </row>
    <row r="69" spans="1:12" s="31" customFormat="1" ht="9">
      <c r="A69" s="42"/>
      <c r="E69" s="56"/>
      <c r="F69" s="71" t="s">
        <v>27</v>
      </c>
      <c r="G69" s="72"/>
      <c r="H69" s="51"/>
      <c r="L69" s="45"/>
    </row>
    <row r="70" spans="6:8" ht="14.25" customHeight="1">
      <c r="F70" s="73">
        <f>IF(SUM(G13:G68)=0,"",SUM(G13:G68))</f>
      </c>
      <c r="G70" s="74"/>
      <c r="H70" s="52"/>
    </row>
    <row r="71" spans="1:12" s="46" customFormat="1" ht="30" customHeight="1">
      <c r="A71" s="67" t="str">
        <f>" - "&amp;Dados!B21</f>
        <v> - O objeto do presente termo de referência será recebido de forma parcelada pela Secretaria com prazo não superior a 15 (quinze) dias úteis após recebimento da nota de empenho de acordo com a necessidade e disponibilidade física de armazenamento no estoque, conforme solicitação do responsável por fiscalizar este contrato.</v>
      </c>
      <c r="B71" s="67"/>
      <c r="C71" s="67"/>
      <c r="D71" s="67"/>
      <c r="E71" s="67"/>
      <c r="F71" s="67"/>
      <c r="G71" s="67"/>
      <c r="H71" s="53"/>
      <c r="L71" s="47"/>
    </row>
    <row r="72" spans="1:12" s="46" customFormat="1" ht="28.5" customHeight="1">
      <c r="A72" s="67" t="str">
        <f>" - "&amp;Dados!B22</f>
        <v> - Os materiais deverão ser entregues na sede do órgão, no endereço: se material permanente: Setor de Patrimônio, se material de consumo: Setor de Almoxarifado, Rua Dr. Carolino Ribeiro de Moura, Centro, Sumidouro, no horário das 09h00min às 12h00min horas e de 14h00min  às 17h00min horas, ou outro local indicado pela administração pública. Sendo o frete, carga e descarga por conta do fornecedor até o local indicado.</v>
      </c>
      <c r="B72" s="67"/>
      <c r="C72" s="67"/>
      <c r="D72" s="67"/>
      <c r="E72" s="67"/>
      <c r="F72" s="67"/>
      <c r="G72" s="67"/>
      <c r="H72" s="53"/>
      <c r="L72" s="47"/>
    </row>
    <row r="73" spans="1:12" s="46" customFormat="1" ht="23.25" customHeight="1">
      <c r="A73" s="67" t="str">
        <f>" - "&amp;Dados!B23</f>
        <v> - O pagamento do objeto de que trata o PREGÃO PRESENCIAL 086/2019, e consequente contrato serão efetuados pela Tesouraria da Secretaria Municipal de Saúde de Sumidouro no prazo de até 30 (trinta) dias;</v>
      </c>
      <c r="B73" s="67"/>
      <c r="C73" s="67"/>
      <c r="D73" s="67"/>
      <c r="E73" s="67"/>
      <c r="F73" s="67"/>
      <c r="G73" s="67"/>
      <c r="H73" s="53"/>
      <c r="L73" s="47"/>
    </row>
    <row r="74" spans="1:12" s="31" customFormat="1" ht="9">
      <c r="A74" s="67" t="str">
        <f>" - "&amp;Dados!B24</f>
        <v> - Proposta válida por 60 (sessenta) dias</v>
      </c>
      <c r="B74" s="67"/>
      <c r="C74" s="67"/>
      <c r="D74" s="67"/>
      <c r="E74" s="67"/>
      <c r="F74" s="67"/>
      <c r="G74" s="67"/>
      <c r="H74" s="51"/>
      <c r="L74" s="45"/>
    </row>
    <row r="75" ht="12.75">
      <c r="H75" s="54"/>
    </row>
    <row r="76" ht="12.75">
      <c r="H76" s="54"/>
    </row>
    <row r="77" ht="12.75">
      <c r="H77" s="54"/>
    </row>
    <row r="78" ht="12.75">
      <c r="H78" s="54"/>
    </row>
    <row r="79" ht="12.75">
      <c r="H79" s="54"/>
    </row>
    <row r="80" ht="12.75">
      <c r="H80" s="54"/>
    </row>
    <row r="81" spans="2:7" ht="12.75" customHeight="1">
      <c r="B81" s="1"/>
      <c r="D81" s="1"/>
      <c r="G81" s="1"/>
    </row>
    <row r="82" spans="2:7" ht="12.75">
      <c r="B82" s="1"/>
      <c r="D82" s="1"/>
      <c r="G82" s="1"/>
    </row>
    <row r="83" spans="2:7" ht="12.75">
      <c r="B83" s="1"/>
      <c r="D83" s="1"/>
      <c r="G83" s="1"/>
    </row>
    <row r="84" spans="2:7" ht="12.75">
      <c r="B84" s="1"/>
      <c r="D84" s="1"/>
      <c r="G84" s="1"/>
    </row>
    <row r="85" spans="2:7" ht="12.75">
      <c r="B85" s="1"/>
      <c r="D85" s="1"/>
      <c r="G85" s="1"/>
    </row>
  </sheetData>
  <sheetProtection/>
  <autoFilter ref="A11:G74"/>
  <mergeCells count="15">
    <mergeCell ref="A74:G74"/>
    <mergeCell ref="B9:G9"/>
    <mergeCell ref="A3:G3"/>
    <mergeCell ref="A4:G4"/>
    <mergeCell ref="A5:G5"/>
    <mergeCell ref="F69:G69"/>
    <mergeCell ref="F70:G70"/>
    <mergeCell ref="D10:G10"/>
    <mergeCell ref="C6:D6"/>
    <mergeCell ref="E6:F6"/>
    <mergeCell ref="A2:G2"/>
    <mergeCell ref="A71:G71"/>
    <mergeCell ref="A72:G72"/>
    <mergeCell ref="A73:G73"/>
    <mergeCell ref="B8:G8"/>
  </mergeCells>
  <conditionalFormatting sqref="F69">
    <cfRule type="expression" priority="1" dxfId="12" stopIfTrue="1">
      <formula>IF($J69="Empate",IF(H69=1,TRUE(),FALSE()),FALSE())</formula>
    </cfRule>
    <cfRule type="expression" priority="2" dxfId="13" stopIfTrue="1">
      <formula>IF(H69="&gt;",FALSE(),IF(H69&gt;0,TRUE(),FALSE()))</formula>
    </cfRule>
    <cfRule type="expression" priority="3" dxfId="0" stopIfTrue="1">
      <formula>IF(H69="&gt;",TRUE(),FALSE())</formula>
    </cfRule>
  </conditionalFormatting>
  <conditionalFormatting sqref="F70">
    <cfRule type="expression" priority="4" dxfId="9" stopIfTrue="1">
      <formula>IF($J69="OK",IF(H69=1,TRUE(),FALSE()),FALSE())</formula>
    </cfRule>
    <cfRule type="expression" priority="5" dxfId="14" stopIfTrue="1">
      <formula>IF($J69="Empate",IF(H69=1,TRUE(),FALSE()),FALSE())</formula>
    </cfRule>
    <cfRule type="expression" priority="6" dxfId="7" stopIfTrue="1">
      <formula>IF($J69="Empate",IF(H69=2,TRUE(),FALSE()),FALSE())</formula>
    </cfRule>
  </conditionalFormatting>
  <conditionalFormatting sqref="F13:F68">
    <cfRule type="cellIs" priority="11" dxfId="6" operator="equal" stopIfTrue="1">
      <formula>""</formula>
    </cfRule>
  </conditionalFormatting>
  <conditionalFormatting sqref="D13:D68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68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68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100</v>
      </c>
      <c r="E1" s="4"/>
      <c r="F1" s="4"/>
      <c r="G1" s="4"/>
    </row>
    <row r="2" spans="1:7" ht="12.75">
      <c r="A2" s="18" t="s">
        <v>10</v>
      </c>
      <c r="B2" t="s">
        <v>101</v>
      </c>
      <c r="E2" s="4"/>
      <c r="F2" s="4"/>
      <c r="G2" s="4"/>
    </row>
    <row r="3" spans="1:7" ht="12.75">
      <c r="A3" s="18" t="s">
        <v>11</v>
      </c>
      <c r="B3" s="5" t="s">
        <v>102</v>
      </c>
      <c r="C3" s="5"/>
      <c r="E3" s="4"/>
      <c r="F3" s="4"/>
      <c r="G3" s="4"/>
    </row>
    <row r="4" spans="1:7" ht="12.75">
      <c r="A4" s="18" t="s">
        <v>12</v>
      </c>
      <c r="B4" s="11" t="s">
        <v>105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225120.28679999994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36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76.5">
      <c r="A21" s="22" t="s">
        <v>15</v>
      </c>
      <c r="B21" s="23" t="s">
        <v>37</v>
      </c>
      <c r="E21" s="4"/>
      <c r="F21" s="4"/>
      <c r="G21" s="4"/>
    </row>
    <row r="22" spans="1:7" ht="102">
      <c r="A22" s="22" t="s">
        <v>16</v>
      </c>
      <c r="B22" s="23" t="s">
        <v>103</v>
      </c>
      <c r="E22" s="4"/>
      <c r="F22" s="4"/>
      <c r="G22" s="4"/>
    </row>
    <row r="23" spans="1:7" ht="51">
      <c r="A23" s="22" t="s">
        <v>17</v>
      </c>
      <c r="B23" s="23" t="s">
        <v>104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38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2019-06-03T17:19:30Z</cp:lastPrinted>
  <dcterms:created xsi:type="dcterms:W3CDTF">2006-04-18T17:38:46Z</dcterms:created>
  <dcterms:modified xsi:type="dcterms:W3CDTF">2019-06-25T16:32:18Z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