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Preços'!$A$11:$G$28</definedName>
    <definedName name="_xlfn.BAHTTEXT" hidden="1">#NAME?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H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Valor Unitário Máximo:
</t>
        </r>
        <r>
          <rPr>
            <sz val="8"/>
            <rFont val="Tahoma"/>
            <family val="2"/>
          </rPr>
          <t xml:space="preserve">Se o VALOR UNITÁRIO PROPOSTO informado for maior que o VALOR UNITÁRIO MÁXIMO, aparecerá a palavra "ACIMA" no VALOR TOTAL. Neste caso, informe um valor igual ou menor que o VALOR UNITÁRIO MÁXIMO ou informe NC (Item Não Cotado) no campo VALOR UNITÁRIO PROPOSTO.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<sst xmlns="http://schemas.openxmlformats.org/spreadsheetml/2006/main" count="67" uniqueCount="55">
  <si>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</si>
  <si>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</si>
  <si>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</si>
  <si>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</si>
  <si>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</si>
  <si>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</si>
  <si>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</si>
  <si>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</si>
  <si>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</si>
  <si>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</si>
  <si>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</si>
  <si>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</si>
  <si>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</si>
  <si>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</si>
  <si>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</si>
  <si>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</si>
  <si>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</si>
  <si>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</si>
  <si>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</si>
  <si>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</si>
  <si>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</si>
  <si>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</si>
  <si>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</si>
  <si>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</si>
  <si>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</si>
  <si>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</si>
  <si>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</si>
  <si>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</si>
  <si>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</si>
  <si>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</si>
  <si>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</si>
  <si>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</si>
  <si>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</si>
  <si>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</si>
  <si>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</si>
  <si>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>FRA</t>
  </si>
  <si>
    <t>Sec. Saúde</t>
  </si>
  <si>
    <t>Prazo da Ata: A contar de sua assinatura por um período de 12 meses.</t>
  </si>
  <si>
    <t>ÓLEO MOTOR (FLEX) 15W40 SEMI-SINTÉTICO FRC 1000 ML</t>
  </si>
  <si>
    <t>ÓLEO MOTOR DIESEL 15W40 TURBO FRC 1000 ML</t>
  </si>
  <si>
    <t>ÓLEO HIDRÁULICO PARA DIREÇÃO FRC 1000 ML</t>
  </si>
  <si>
    <t>FLUÍDO DE FREIOS FRC 1000 ML</t>
  </si>
  <si>
    <t>PNEU 205 X 75 X 16 - CERTIFICADO PELO INMETRO, PRODUTO NACIONAL, PRODUTO NOVO, NÃO RECONDICIONADO E/OU REMANUFATURADO, COM PADRÃO DE QUALIDADE PIRELLI, GOODYEAR, FIRESTONE, MICHELIN, DEVENDO POSSUIR SELO DE APROVAÇÃO DO INMETRO</t>
  </si>
  <si>
    <t>PNEU 225 X 75 X 15 - CERTIFICADO PELO INMETRO, PRODUTO NACIONAL, PRODUTO NOVO, NÃO RECONDICIONADO E/OU REMANUFATURADO, COM PADRÃO DE QUALIDADE PIRELLI, GOODYEAR, FIRESTONE, MICHELIN, DEVENDO POSSUIR SELO DE APROVAÇÃO DO INMETRO</t>
  </si>
  <si>
    <t>PNEU 225 X 75 X 16 - CERTIFICADO PELO INMETRO, PRODUTO NACIONAL, PRODUTO NOVO, NÃO RECONDICIONADO E/OU REMANUFATURADO, COM PADRÃO DE QUALIDADE PIRELLI, GOODYEAR, FIRESTONE, MICHELIN, DEVENDO POSSUIR SELO DE APROVAÇÃO DO INMETRO</t>
  </si>
  <si>
    <t>PNEU 175 X 70 R14 - CERTIFICADO PELO INMETRO, PRODUTO NACIONAL, PRODUTO NOVO, NÃO RECONDICIONADO E/OU REMANUFATURADO, COM PADRÃO DE QUALIDADE PIRELLI, GOODYEAR, FIRESTONE, MICHELIN, DEVENDO POSSUIR SELO DE APROVAÇÃO DO INMETRO</t>
  </si>
  <si>
    <t>PNEU 195 X 65 X 15 - CERTIFICADO PELO INMETRO, PRODUTO NACIONAL, PRODUTO NOVO, NÃO RECONDICIONADO E/OU REMANUFATURADO, COM PADRÃO DE QUALIDADE PIRELLI, GOODYEAR, FIRESTONE, MICHELIN, DEVENDO POSSUIR SELO DE APROVAÇÃO DO INMETRO</t>
  </si>
  <si>
    <t>PNEU 175 X 70 X 13 - CERTIFICADO PELO INMETRO, PRODUTO NACIONAL, PRODUTO NOVO, NÃO RECONDICIONADO E/OU REMANUFATURADO, COM PADRÃO DE QUALIDADE PIRELLI, GOODYEAR, FIRESTONE, MICHELIN, DEVENDO POSSUIR SELO DE APROVAÇÃO DO INMETRO</t>
  </si>
  <si>
    <t>PREGÃO PRESENCIAL Nº 087/2019</t>
  </si>
  <si>
    <t>PROCESSO ADMINISTRATIVO N° 1442/2019 de 17/04/2019</t>
  </si>
  <si>
    <t>EVENTUAL AQUISIÇÃO DE PNEUS E LUBRIFICANTES</t>
  </si>
  <si>
    <t>O objeto do presente termo de referência será recebido em remessa única pela Secretaria com prazo não superior a 15 (quinze) dias úteis após recebimento de cada nota de empenho.</t>
  </si>
  <si>
    <t>Os itens deverão ser entregues no Setor de Almoxarifado, Rua Carolino Ribeiro de Moura, no horário das 09:00 às  12:00 horas e de 14:00  às 17:00 horas. Sendo o frete, carga e descarga por conta do fornecedor até o local indicado.</t>
  </si>
  <si>
    <t>O pagamento do objeto de que trata o PREGÃO PRESENCIAL 087/2019, e consequente contrato serão efetuados pela Tesouraria da Secretaria Municipal de Saúde de Sumidouro no prazo de até 30 (trinta) dias;</t>
  </si>
  <si>
    <t>Abertura das Propostas: 17/07/2019, às 10:00hs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</si>
</sst>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16" borderId="11" xfId="0" applyFont="1" applyFill="1" applyBorder="1" applyAlignment="1" applyProtection="1">
      <alignment horizontal="center" vertical="center" wrapText="1"/>
      <protection hidden="1"/>
    </xf>
    <xf numFmtId="184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08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184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08" fontId="10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2" fillId="0" borderId="0" xfId="0" applyNumberFormat="1" applyFont="1" applyBorder="1" applyAlignment="1" applyProtection="1">
      <alignment vertical="center" wrapText="1"/>
      <protection hidden="1"/>
    </xf>
    <xf numFmtId="208" fontId="10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6" fillId="0" borderId="0" xfId="0" applyFont="1" applyAlignment="1">
      <alignment horizontal="justify"/>
    </xf>
    <xf numFmtId="0" fontId="10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0" fontId="10" fillId="0" borderId="13" xfId="0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vertical="center" wrapText="1"/>
      <protection hidden="1"/>
    </xf>
    <xf numFmtId="208" fontId="11" fillId="24" borderId="14" xfId="0" applyNumberFormat="1" applyFont="1" applyFill="1" applyBorder="1" applyAlignment="1" applyProtection="1">
      <alignment horizontal="left" vertical="center" wrapText="1"/>
      <protection hidden="1"/>
    </xf>
    <xf numFmtId="208" fontId="11" fillId="24" borderId="15" xfId="0" applyNumberFormat="1" applyFont="1" applyFill="1" applyBorder="1" applyAlignment="1" applyProtection="1">
      <alignment horizontal="left" vertical="center" wrapText="1"/>
      <protection hidden="1"/>
    </xf>
    <xf numFmtId="170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77" fontId="10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933450</xdr:rowOff>
    </xdr:to>
    <xdr:grpSp>
      <xdr:nvGrpSpPr>
        <xdr:cNvPr id="3" name="Group 60"/>
        <xdr:cNvGrpSpPr>
          <a:grpSpLocks/>
        </xdr:cNvGrpSpPr>
      </xdr:nvGrpSpPr>
      <xdr:grpSpPr>
        <a:xfrm>
          <a:off x="5076825" y="285750"/>
          <a:ext cx="1790700" cy="171450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39"/>
  <sheetViews>
    <sheetView tabSelected="1" zoomScale="115" zoomScaleNormal="11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4.57421875" style="1" customWidth="1"/>
    <col min="2" max="2" width="53.00390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087/2019  -  ABERTURA DAS PROPOSTAS: 17/07/2019, ÀS 10:00HS</v>
      </c>
      <c r="B3" s="66"/>
      <c r="C3" s="66"/>
      <c r="D3" s="66"/>
      <c r="E3" s="66"/>
      <c r="F3" s="66"/>
      <c r="G3" s="66"/>
    </row>
    <row r="4" spans="1:7" ht="157.5">
      <c r="A4" s="70" t="str">
        <f>Dados!B3</f>
        <v>EVENTUAL AQUISIÇÃO DE PNEUS E LUBRIFICANTES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1442/2019 de 17/04/2019</v>
      </c>
      <c r="B5" s="66"/>
      <c r="C5" s="66"/>
      <c r="D5" s="66"/>
      <c r="E5" s="66"/>
      <c r="F5" s="66"/>
      <c r="G5" s="66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106267.86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1.25">
      <c r="A13" s="38">
        <v>1</v>
      </c>
      <c r="B13" s="36" t="s">
        <v>38</v>
      </c>
      <c r="C13" s="39" t="s">
        <v>35</v>
      </c>
      <c r="D13" s="59">
        <v>200</v>
      </c>
      <c r="E13" s="62">
        <v>25.1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11.25">
      <c r="A14" s="38">
        <v>2</v>
      </c>
      <c r="B14" s="36" t="s">
        <v>39</v>
      </c>
      <c r="C14" s="39" t="s">
        <v>35</v>
      </c>
      <c r="D14" s="59">
        <v>200</v>
      </c>
      <c r="E14" s="62">
        <v>18.43</v>
      </c>
      <c r="F14" s="57"/>
      <c r="G14" s="40">
        <f>IF(F14="","",IF(ISTEXT(F14),"NC",F14*D14))</f>
      </c>
      <c r="H14" s="50"/>
      <c r="K14" s="7"/>
      <c r="L14" s="43"/>
    </row>
    <row r="15" spans="1:12" s="8" customFormat="1" ht="11.25">
      <c r="A15" s="38">
        <v>3</v>
      </c>
      <c r="B15" s="36" t="s">
        <v>40</v>
      </c>
      <c r="C15" s="39" t="s">
        <v>35</v>
      </c>
      <c r="D15" s="59">
        <v>50</v>
      </c>
      <c r="E15" s="62">
        <v>19.71</v>
      </c>
      <c r="F15" s="57"/>
      <c r="G15" s="40">
        <f>IF(F15="","",IF(ISTEXT(F15),"NC",F15*D15))</f>
      </c>
      <c r="H15" s="50"/>
      <c r="K15" s="7"/>
      <c r="L15" s="43"/>
    </row>
    <row r="16" spans="1:12" s="8" customFormat="1" ht="11.25">
      <c r="A16" s="38">
        <v>4</v>
      </c>
      <c r="B16" s="36" t="s">
        <v>41</v>
      </c>
      <c r="C16" s="39" t="s">
        <v>35</v>
      </c>
      <c r="D16" s="59">
        <v>50</v>
      </c>
      <c r="E16" s="62">
        <v>26.85</v>
      </c>
      <c r="F16" s="57"/>
      <c r="G16" s="40">
        <f aca="true" t="shared" si="0" ref="G16:G22">IF(F16="","",IF(ISTEXT(F16),"NC",F16*D16))</f>
      </c>
      <c r="H16" s="50"/>
      <c r="K16" s="7"/>
      <c r="L16" s="43"/>
    </row>
    <row r="17" spans="1:12" s="8" customFormat="1" ht="56.25">
      <c r="A17" s="38">
        <v>5</v>
      </c>
      <c r="B17" s="36" t="s">
        <v>42</v>
      </c>
      <c r="C17" s="39" t="s">
        <v>5</v>
      </c>
      <c r="D17" s="59">
        <v>8</v>
      </c>
      <c r="E17" s="62">
        <v>706.63</v>
      </c>
      <c r="F17" s="57"/>
      <c r="G17" s="40">
        <f t="shared" si="0"/>
      </c>
      <c r="H17" s="50"/>
      <c r="K17" s="7"/>
      <c r="L17" s="43"/>
    </row>
    <row r="18" spans="1:12" s="8" customFormat="1" ht="56.25">
      <c r="A18" s="38">
        <v>6</v>
      </c>
      <c r="B18" s="36" t="s">
        <v>43</v>
      </c>
      <c r="C18" s="39" t="s">
        <v>5</v>
      </c>
      <c r="D18" s="59">
        <v>12</v>
      </c>
      <c r="E18" s="62">
        <v>671.6</v>
      </c>
      <c r="F18" s="57"/>
      <c r="G18" s="40">
        <f t="shared" si="0"/>
      </c>
      <c r="H18" s="50"/>
      <c r="K18" s="7"/>
      <c r="L18" s="43"/>
    </row>
    <row r="19" spans="1:12" s="8" customFormat="1" ht="56.25">
      <c r="A19" s="38">
        <v>7</v>
      </c>
      <c r="B19" s="36" t="s">
        <v>44</v>
      </c>
      <c r="C19" s="39" t="s">
        <v>5</v>
      </c>
      <c r="D19" s="59">
        <v>36</v>
      </c>
      <c r="E19" s="62">
        <v>838.97</v>
      </c>
      <c r="F19" s="57"/>
      <c r="G19" s="40">
        <f t="shared" si="0"/>
      </c>
      <c r="H19" s="50"/>
      <c r="K19" s="7"/>
      <c r="L19" s="43"/>
    </row>
    <row r="20" spans="1:12" s="8" customFormat="1" ht="56.25">
      <c r="A20" s="38">
        <v>8</v>
      </c>
      <c r="B20" s="36" t="s">
        <v>45</v>
      </c>
      <c r="C20" s="39" t="s">
        <v>5</v>
      </c>
      <c r="D20" s="59">
        <v>110</v>
      </c>
      <c r="E20" s="62">
        <v>288.23</v>
      </c>
      <c r="F20" s="57"/>
      <c r="G20" s="40">
        <f t="shared" si="0"/>
      </c>
      <c r="H20" s="50"/>
      <c r="K20" s="7"/>
      <c r="L20" s="43"/>
    </row>
    <row r="21" spans="1:12" s="8" customFormat="1" ht="56.25">
      <c r="A21" s="38">
        <v>9</v>
      </c>
      <c r="B21" s="36" t="s">
        <v>46</v>
      </c>
      <c r="C21" s="39" t="s">
        <v>5</v>
      </c>
      <c r="D21" s="59">
        <v>16</v>
      </c>
      <c r="E21" s="62">
        <v>464.7</v>
      </c>
      <c r="F21" s="57"/>
      <c r="G21" s="40">
        <f t="shared" si="0"/>
      </c>
      <c r="H21" s="50"/>
      <c r="K21" s="7"/>
      <c r="L21" s="43"/>
    </row>
    <row r="22" spans="1:12" s="8" customFormat="1" ht="56.25">
      <c r="A22" s="38">
        <v>10</v>
      </c>
      <c r="B22" s="36" t="s">
        <v>47</v>
      </c>
      <c r="C22" s="39" t="s">
        <v>5</v>
      </c>
      <c r="D22" s="59">
        <v>60</v>
      </c>
      <c r="E22" s="62">
        <v>202.97</v>
      </c>
      <c r="F22" s="57"/>
      <c r="G22" s="40">
        <f t="shared" si="0"/>
      </c>
      <c r="H22" s="50"/>
      <c r="K22" s="7"/>
      <c r="L22" s="43"/>
    </row>
    <row r="23" spans="1:12" s="31" customFormat="1" ht="9">
      <c r="A23" s="42"/>
      <c r="E23" s="56"/>
      <c r="F23" s="71" t="s">
        <v>27</v>
      </c>
      <c r="G23" s="72"/>
      <c r="H23" s="51"/>
      <c r="L23" s="45"/>
    </row>
    <row r="24" spans="6:8" ht="14.25" customHeight="1">
      <c r="F24" s="73">
        <f>IF(SUM(G13:G22)=0,"",SUM(G13:G22))</f>
      </c>
      <c r="G24" s="74"/>
      <c r="H24" s="52"/>
    </row>
    <row r="25" spans="1:12" s="46" customFormat="1" ht="30" customHeight="1">
      <c r="A25" s="67" t="str">
        <f>" - "&amp;Dados!B21</f>
        <v> - O objeto do presente termo de referência será recebido em remessa única pela Secretaria com prazo não superior a 15 (quinze) dias úteis após recebimento de cada nota de empenho.</v>
      </c>
      <c r="B25" s="67"/>
      <c r="C25" s="67"/>
      <c r="D25" s="67"/>
      <c r="E25" s="67"/>
      <c r="F25" s="67"/>
      <c r="G25" s="67"/>
      <c r="H25" s="53"/>
      <c r="L25" s="47"/>
    </row>
    <row r="26" spans="1:12" s="46" customFormat="1" ht="28.5" customHeight="1">
      <c r="A26" s="67" t="str">
        <f>" - "&amp;Dados!B22</f>
        <v> - Os itens deverão ser entregues no Setor de Almoxarifado, Rua Carolino Ribeiro de Moura, no horário das 09:00 às  12:00 horas e de 14:00  às 17:00 horas. Sendo o frete, carga e descarga por conta do fornecedor até o local indicado.</v>
      </c>
      <c r="B26" s="67"/>
      <c r="C26" s="67"/>
      <c r="D26" s="67"/>
      <c r="E26" s="67"/>
      <c r="F26" s="67"/>
      <c r="G26" s="67"/>
      <c r="H26" s="53"/>
      <c r="L26" s="47"/>
    </row>
    <row r="27" spans="1:12" s="46" customFormat="1" ht="23.25" customHeight="1">
      <c r="A27" s="67" t="str">
        <f>" - "&amp;Dados!B23</f>
        <v> - O pagamento do objeto de que trata o PREGÃO PRESENCIAL 087/2019, e consequente contrato serão efetuados pela Tesouraria da Secretaria Municipal de Saúde de Sumidouro no prazo de até 30 (trinta) dias;</v>
      </c>
      <c r="B27" s="67"/>
      <c r="C27" s="67"/>
      <c r="D27" s="67"/>
      <c r="E27" s="67"/>
      <c r="F27" s="67"/>
      <c r="G27" s="67"/>
      <c r="H27" s="53"/>
      <c r="L27" s="47"/>
    </row>
    <row r="28" spans="1:12" s="31" customFormat="1" ht="9">
      <c r="A28" s="67" t="str">
        <f>" - "&amp;Dados!B24</f>
        <v> - Proposta válida por 60 (sessenta) dias</v>
      </c>
      <c r="B28" s="67"/>
      <c r="C28" s="67"/>
      <c r="D28" s="67"/>
      <c r="E28" s="67"/>
      <c r="F28" s="67"/>
      <c r="G28" s="67"/>
      <c r="H28" s="51"/>
      <c r="L28" s="45"/>
    </row>
    <row r="29" ht="12.75">
      <c r="H29" s="54"/>
    </row>
    <row r="30" ht="12.75">
      <c r="H30" s="54"/>
    </row>
    <row r="31" ht="12.75">
      <c r="H31" s="54"/>
    </row>
    <row r="32" ht="12.75">
      <c r="H32" s="54"/>
    </row>
    <row r="33" ht="12.75">
      <c r="H33" s="54"/>
    </row>
    <row r="34" ht="12.75">
      <c r="H34" s="54"/>
    </row>
    <row r="35" spans="2:7" ht="12.75" customHeight="1">
      <c r="B35" s="1"/>
      <c r="D35" s="1"/>
      <c r="G35" s="1"/>
    </row>
    <row r="36" spans="2:7" ht="12.75">
      <c r="B36" s="1"/>
      <c r="D36" s="1"/>
      <c r="G36" s="1"/>
    </row>
    <row r="37" spans="2:7" ht="12.75">
      <c r="B37" s="1"/>
      <c r="D37" s="1"/>
      <c r="G37" s="1"/>
    </row>
    <row r="38" spans="2:7" ht="12.75">
      <c r="B38" s="1"/>
      <c r="D38" s="1"/>
      <c r="G38" s="1"/>
    </row>
    <row r="39" spans="2:7" ht="12.75">
      <c r="B39" s="1"/>
      <c r="D39" s="1"/>
      <c r="G39" s="1"/>
    </row>
  </sheetData>
  <sheetProtection/>
  <autoFilter ref="A11:G28"/>
  <mergeCells count="15">
    <mergeCell ref="A28:G28"/>
    <mergeCell ref="B9:G9"/>
    <mergeCell ref="A3:G3"/>
    <mergeCell ref="A4:G4"/>
    <mergeCell ref="A5:G5"/>
    <mergeCell ref="F23:G23"/>
    <mergeCell ref="F24:G24"/>
    <mergeCell ref="D10:G10"/>
    <mergeCell ref="C6:D6"/>
    <mergeCell ref="E6:F6"/>
    <mergeCell ref="A2:G2"/>
    <mergeCell ref="A25:G25"/>
    <mergeCell ref="A26:G26"/>
    <mergeCell ref="A27:G27"/>
    <mergeCell ref="B8:G8"/>
  </mergeCells>
  <conditionalFormatting sqref="F23">
    <cfRule type="expression" priority="1" dxfId="12" stopIfTrue="1">
      <formula>IF($J23="Empate",IF(H23=1,TRUE(),FALSE()),FALSE())</formula>
    </cfRule>
    <cfRule type="expression" priority="2" dxfId="13" stopIfTrue="1">
      <formula>IF(H23="&gt;",FALSE(),IF(H23&gt;0,TRUE(),FALSE()))</formula>
    </cfRule>
    <cfRule type="expression" priority="3" dxfId="0" stopIfTrue="1">
      <formula>IF(H23="&gt;",TRUE(),FALSE())</formula>
    </cfRule>
  </conditionalFormatting>
  <conditionalFormatting sqref="F24">
    <cfRule type="expression" priority="4" dxfId="9" stopIfTrue="1">
      <formula>IF($J23="OK",IF(H23=1,TRUE(),FALSE()),FALSE())</formula>
    </cfRule>
    <cfRule type="expression" priority="5" dxfId="14" stopIfTrue="1">
      <formula>IF($J23="Empate",IF(H23=1,TRUE(),FALSE()),FALSE())</formula>
    </cfRule>
    <cfRule type="expression" priority="6" dxfId="7" stopIfTrue="1">
      <formula>IF($J23="Empate",IF(H23=2,TRUE(),FALSE()),FALSE())</formula>
    </cfRule>
  </conditionalFormatting>
  <conditionalFormatting sqref="F13:F22">
    <cfRule type="cellIs" priority="11" dxfId="6" operator="equal" stopIfTrue="1">
      <formula>""</formula>
    </cfRule>
  </conditionalFormatting>
  <conditionalFormatting sqref="D13:D22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22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22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90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8" width="19.00390625" style="0" customWidth="1"/>
    <col min="9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48</v>
      </c>
      <c r="E1" s="4"/>
      <c r="F1" s="4"/>
      <c r="G1" s="4"/>
    </row>
    <row r="2" spans="1:7" ht="12.75">
      <c r="A2" s="18" t="s">
        <v>10</v>
      </c>
      <c r="B2" t="s">
        <v>49</v>
      </c>
      <c r="E2" s="4"/>
      <c r="F2" s="4"/>
      <c r="G2" s="4"/>
    </row>
    <row r="3" spans="1:7" ht="12.75">
      <c r="A3" s="18" t="s">
        <v>11</v>
      </c>
      <c r="B3" s="5" t="s">
        <v>50</v>
      </c>
      <c r="C3" s="5"/>
      <c r="E3" s="4"/>
      <c r="F3" s="4"/>
      <c r="G3" s="4"/>
    </row>
    <row r="4" spans="1:7" ht="12.75">
      <c r="A4" s="18" t="s">
        <v>12</v>
      </c>
      <c r="B4" s="11" t="s">
        <v>54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106267.86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C14" s="26"/>
      <c r="E14" s="26"/>
      <c r="F14" s="4"/>
      <c r="G14" s="4"/>
    </row>
    <row r="15" spans="1:13" s="25" customFormat="1" ht="12.75">
      <c r="A15" s="24" t="s">
        <v>21</v>
      </c>
      <c r="B15" s="26" t="s">
        <v>36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/>
      <c r="C16" s="26"/>
      <c r="D16" s="26"/>
      <c r="E16" s="26"/>
      <c r="F16" s="60"/>
      <c r="G16" s="60"/>
      <c r="H16" s="60"/>
      <c r="I16" s="26"/>
      <c r="J16" s="26"/>
      <c r="K16" s="26"/>
      <c r="L16" s="26"/>
      <c r="M16" s="26"/>
      <c r="IV16" s="26"/>
    </row>
    <row r="17" spans="2:7" ht="12.75">
      <c r="B17" s="26"/>
      <c r="E17" s="65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4"/>
    </row>
    <row r="20" spans="5:7" ht="12.75">
      <c r="E20" s="65"/>
      <c r="F20" s="65"/>
      <c r="G20" s="4"/>
    </row>
    <row r="21" spans="1:7" ht="51">
      <c r="A21" s="22" t="s">
        <v>15</v>
      </c>
      <c r="B21" s="23" t="s">
        <v>51</v>
      </c>
      <c r="E21" s="4"/>
      <c r="F21" s="4"/>
      <c r="G21" s="4"/>
    </row>
    <row r="22" spans="1:7" ht="63.75">
      <c r="A22" s="22" t="s">
        <v>16</v>
      </c>
      <c r="B22" s="23" t="s">
        <v>52</v>
      </c>
      <c r="E22" s="4"/>
      <c r="F22" s="4"/>
      <c r="G22" s="4"/>
    </row>
    <row r="23" spans="1:7" ht="51">
      <c r="A23" s="22" t="s">
        <v>17</v>
      </c>
      <c r="B23" s="23" t="s">
        <v>53</v>
      </c>
      <c r="C23" s="10"/>
      <c r="E23" s="4"/>
      <c r="F23" s="4"/>
      <c r="G23" s="4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32</v>
      </c>
      <c r="B25" s="64" t="s">
        <v>37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2019-06-25T16:38:46Z</cp:lastPrinted>
  <dcterms:created xsi:type="dcterms:W3CDTF">2006-04-18T17:38:46Z</dcterms:created>
  <dcterms:modified xsi:type="dcterms:W3CDTF">2019-06-25T16:39:34Z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