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sheetId="1" r:id="rId1"/>
    <sheet name="Dados" sheetId="2" r:id="rId2"/>
  </sheets>
  <definedNames>
    <definedName name="_xlnm._FilterDatabase" localSheetId="0" hidden="1">'Quadro de Preços'!$B$11:$H$48</definedName>
    <definedName name="_xlfn.BAHTTEXT" hidden="1">#NAME?</definedName>
    <definedName name="_xlnm.Print_Titles" localSheetId="0">'Quadro de Preços'!$1:$12</definedName>
  </definedNames>
  <calcPr fullCalcOnLoad="1"/>
</workbook>
</file>

<file path=xl/comments1.xml><?xml version="1.0" encoding="utf-8"?>
<comments xmlns="http://schemas.openxmlformats.org/spreadsheetml/2006/main">
  <authors>
    <author>Licitacao</author>
  </authors>
  <commentList>
    <comment ref="I1" authorId="0">
      <text>
        <r>
          <rPr>
            <b/>
            <sz val="8"/>
            <rFont val="Tahoma"/>
            <family val="0"/>
          </rPr>
          <t>Instruções:</t>
        </r>
        <r>
          <rPr>
            <sz val="8"/>
            <rFont val="Tahoma"/>
            <family val="0"/>
          </rPr>
          <t xml:space="preserve">
Este comentário não será impresso.
Deverão ser preenchidos todos os campos em amarelo, colocando "NC" nos itens não cotados. Os valores totais serão preenchidos automaticamente.
</t>
        </r>
      </text>
    </comment>
    <comment ref="F12" authorId="0">
      <text>
        <r>
          <rPr>
            <b/>
            <sz val="8"/>
            <rFont val="Tahoma"/>
            <family val="0"/>
          </rPr>
          <t xml:space="preserve">Valor Unitário Máximo:
</t>
        </r>
        <r>
          <rPr>
            <sz val="8"/>
            <rFont val="Tahoma"/>
            <family val="2"/>
          </rPr>
          <t xml:space="preserve">Se o VALOR UNITÁRIO PROPOSTO informado for maior que o VALOR UNITÁRIO MÁXIMO, aparecerá a palavra "ACIMA" no VALOR TOTAL. Neste caso, informe um valor igual ou menor que o VALOR UNITÁRIO MÁXIMO ou informe NC (Item Não Cotado) no campo VALOR UNITÁRIO PROPOSTO. </t>
        </r>
        <r>
          <rPr>
            <sz val="8"/>
            <rFont val="Tahoma"/>
            <family val="0"/>
          </rPr>
          <t xml:space="preserve">
</t>
        </r>
      </text>
    </comment>
  </commentList>
</comments>
</file>

<file path=xl/sharedStrings.xml><?xml version="1.0" encoding="utf-8"?>
<sst xmlns="http://schemas.openxmlformats.org/spreadsheetml/2006/main" count="236" uniqueCount="106">
  <si>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</si>
  <si>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</si>
  <si>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</si>
  <si>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</si>
  <si>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</si>
  <si>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</si>
  <si>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</si>
  <si>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</si>
  <si>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</si>
  <si>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</si>
  <si>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</si>
  <si>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</si>
  <si>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</si>
  <si>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</si>
  <si>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</si>
  <si>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</si>
  <si>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</si>
  <si>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</si>
  <si>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</si>
  <si>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</si>
  <si>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</si>
  <si>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</si>
  <si>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</si>
  <si>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</si>
  <si>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</si>
  <si>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</si>
  <si>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</si>
  <si>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</si>
  <si>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</si>
  <si>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</si>
  <si>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</si>
  <si>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</si>
  <si>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LOTE</t>
  </si>
  <si>
    <t>MENOR PREÇO POR LOTE</t>
  </si>
  <si>
    <t>Total Lote 01:</t>
  </si>
  <si>
    <t>SRV</t>
  </si>
  <si>
    <t>Total Lote 02:</t>
  </si>
  <si>
    <t>Total Lote 03:</t>
  </si>
  <si>
    <t>Total Lote 04:</t>
  </si>
  <si>
    <t>Total Lote 05:</t>
  </si>
  <si>
    <t>Total Lote 06:</t>
  </si>
  <si>
    <t>Sec. Educação</t>
  </si>
  <si>
    <t>Planilha para Composição de Preços, para informar o custo unitário, nos termos do art. 40, §2º, inciso II, c/c art. 7º, §2º inciso II da Lei 8.666/93, para preenchimento junto a proposta a fim de justificar o valor proposto.</t>
  </si>
  <si>
    <t>A</t>
  </si>
  <si>
    <t>A1</t>
  </si>
  <si>
    <t>DESPESAS COM DESLOCAMENTO (VEICULOS, COMBUSTÍVEIS, ETC)</t>
  </si>
  <si>
    <t>A2</t>
  </si>
  <si>
    <t>DESPESAS COM DESLOCAMENTO DE SERVIDORES (INCLUINDO HOSPEDAGEM, ALIMENTAÇÃO, ETC)</t>
  </si>
  <si>
    <t>A3</t>
  </si>
  <si>
    <t xml:space="preserve">DESPESAS COM FUNCIONÁRIOS (COM ENCARGOS)                                                               </t>
  </si>
  <si>
    <t>A4</t>
  </si>
  <si>
    <t>DESPESAS COM EQUIPAMENTOS NECESSÁRIOS</t>
  </si>
  <si>
    <t>A5</t>
  </si>
  <si>
    <t>DESPESAS OPERACIONAIS (CUSTOS ADMINISTRATIVOS)</t>
  </si>
  <si>
    <t>A6</t>
  </si>
  <si>
    <t xml:space="preserve">OUTRAS - ESPECIFICAR: </t>
  </si>
  <si>
    <t>B</t>
  </si>
  <si>
    <t>VALOR DOS IMPOSTOS E CONTRIBUIÇÕES</t>
  </si>
  <si>
    <t>C</t>
  </si>
  <si>
    <t xml:space="preserve">LUCRO </t>
  </si>
  <si>
    <t>D</t>
  </si>
  <si>
    <t>VALOR EM R$ ( D = A + B + C )</t>
  </si>
  <si>
    <t>Lote 01: Palco, som e iluminação</t>
  </si>
  <si>
    <t>Iluminação de grande porte. Para atender 3 dias de evento.Conforme Raiders anexo</t>
  </si>
  <si>
    <t>Palco concha - medido 18 x 14 x 09 metros de altura, cobertura de alumínio para eventos, construído através da junção de estruturas de alumínio de diversos formatos, produzidos com perfis estruturados, na liga astm-6351-t6 ( nbr -6834 - nov 2000/ nbr 7000 - fev 2005), fixação por meio de parafusos sextavados rosca parcial a-325 - 5/8" um zincado branco, juntamente com arruela lisa f536 5/8" zincado branco em união com porca sextavado pesado a563-518 unc. Processo de soldagem e soldadores de acordo com norma aws diz (di.2m:fev/2003). A montagem das estruturas serão feitas pelo processo gmaw (mig). Soldas das estruturas serão feitas pelo processo gtaw (tis). Lona de cobertura mp/400 f 24 na cor branca, duas faces, antichamas e antifungo. Piso em chapa de compensado naval de 20 mm com dimensões de 2,20 x 1,60 com cantoneiras de ferro e travamento tipo mão francesa 2,20 de altura, pés em estrutura tubular industrial de 3" e 2,5" na chapa 14 e sapatas 15 x 15 com altura regulável de 1,20 á 2,50m, escada de acesso em material antiderrapante medido 1,20 de largura. Estrutura fixada no piso por sapatas em aço especial do tipo aço carbono e caso de aço de sustentação fixado por ponteiros do tipo estaca. 
Para atender 3 dias de evento.</t>
  </si>
  <si>
    <t>Serviço de Locação de 03 (TRÊS) tendas. Descrição: Locação com montagem e desmontagem de tenda, nas dimensões mínimas de 06 metros de frente x 06 metros de profundidade, em estrutura metálica, altura padrão de mercado, cobertura em modelo chapéu de bruxa ou piramidal, com disponibilidade desta cobertura em branco e cristal, sendo ambas anti chama. 
Para atender 3 dias de evento.</t>
  </si>
  <si>
    <t>Locação de 03 (TRÊS) camarins. Descrição: Locação de camarins 05m x 05m com piso elevado em madeira, com carpete tipo fademac, paredes com painéis TS dupla face branco com 4mm de espessura, emoldurados por perfis octogonais, travessas em cor natural leitosa de alumínio anodizados, iluminação com no mínimo uma lâmpada de 100 Watts ou equivalente e uma tomada monofásica, com ar condicionado, espelho, araras, sofás, 3 mesas, 6 cadeiras, sanduicheira, micro-ondas e frigobar. Um camarim deverá conter banheiro.
Para atender 3 dias de evento.</t>
  </si>
  <si>
    <t>Serviços de locação de grupo gerador, sendo 02 (DOIS) Geradores. Descrição: Locação de grupo gerador de energia, móvel, silencioso, com capacidade  de 250 KVA, trifásico, tensão 380/220 watts, 60 Hz, com combustível, operador e cabos elétricos para ligação. Período de 08 horas. Para atender 3 dias de evento.</t>
  </si>
  <si>
    <t>Som e Locução de Grande Porte, em local aberto, para atender aos Raiders de todos os artistas. Conforme Raiders anexo.
Para atender 3 dias de evento.
Obs: aconselhável visita técnica ao local para avaliação das necessidades.</t>
  </si>
  <si>
    <t>Locação de Posto Médico. Descrição: Serviço de locação de Posto Médico com piso emborrachado medindo aproximadamente 36m², coberto por 01 tenda medindo 10m x 10m, 01 pia, 01 caixa d’água com 500L, instalação elétrica e hidráulica necessária ao uso e escoamento de resíduos e fechamento em octanorm medindo 6m x 6m com uma divisória e 01 porta de acesso.
Para atender 3 dias de evento</t>
  </si>
  <si>
    <t>Locação de 30 (trinta) barricadas de contenção. Descrição: Serviços de locação de barricadas de contenção. Descrição: locação com montagem e desmontagem de barricadas de contenção para isolamento de área medindo 1m x 1m. Frontal ao palco. Para atender 3 dias de evento.</t>
  </si>
  <si>
    <t>Locação de 20 (vinte) grades de isolamento. Descrição: Serviço de locação com montagem e desmontagem de grades de isolamento de área ao público, medindo 2,00 x 1,00 (LXA); Estrutura galvanizada a fogo. Para atender 3 dias de evento.</t>
  </si>
  <si>
    <t>Locação de 40 (quarenta) placas de fechamento metálico. Descrição: Serviços de locação de placas de fechamento metálico para isolamento. Sendo cada placa com 2,00 x 2,20 (LXA). Estrutura galvanizada a fogo. Para atender 3 dias de evento.</t>
  </si>
  <si>
    <t>Locação de 30 ML de “Passa Cabo”. Descrição: Serviço de locação de “Passa Cabos” para serem utilizados na proteção dos cabeamentos de interligação do palco ao house mixer. Esse passa cabo deverá atender as necessidades técnicas a que se destina: isolamento. Para atender 3 dias de evento.</t>
  </si>
  <si>
    <t xml:space="preserve">Aluguel de Painel de LED para atender 03 (três) dias de evento, dias 26, 27 e 28 de Julho, no Parque de Exposições: 12 placas de painel de LED, PH 10 ou 12; 02 telas de 3 x 1,80 Widescreen; 01 LED sincard; 01 central, 01 computador; 01 filmadora para transmissão ao vivo; 01 tripé; 02 traves de treliça q30 com 5 metros de altura por 4 metros de largura com sapatas; 4 pés (todo cabeamento necessário para um bom desempenho); com operador </t>
  </si>
  <si>
    <t>Lote 02: Painel de Led</t>
  </si>
  <si>
    <t>Lote 03: Drone</t>
  </si>
  <si>
    <t>Contratação De DRONE para (três) dias, Com Resolução Máxima Da Câmera 4k; Frequência De Trabalho 2.4 Ghz; Quantidade De Motores 4; Ângulo Máximo De Inclinação 32º; Velocidade Máxima De Subida 5 M/S; Velocidade Máxima De Declínio 3m/H; Velocidade Máxima De Voô 65 Km/H; Altitude Máxima De Voô 500m; Tempo Máximo De Voô 27 M; Para Os Dias 26, 27 e 28 De Julho, Com Cobertura Durante Todo O Evento (Abertura, Shows), inclusive na parte da tarde dia 28 em que ocorre o Motocross. Captação de imagens; entrevistas com autoridades; edição de imagens; video completo do evento. Entrega do DVD completo.</t>
  </si>
  <si>
    <t>Show com Banda - no mínimo bateria, baixo, teclado, 02 cantores e guitarra e no mínimo 03 horas de show sem contar o intervalo.</t>
  </si>
  <si>
    <t>Animador Cultural com no mínimo 03 integrantes, para apresentação no dia 28/07</t>
  </si>
  <si>
    <t>Lote 04: Shows</t>
  </si>
  <si>
    <t>Aluguel de banheiro químico, masculino e/ou feminino - c/ dispositivo de trinco com indicação livre/ ocupado, adesivo feminino/ masculino, suporte para papel higiênico, sistema de descarga, higienização de mãos e higienização e limpeza todos os dias, localização de acordo com a administração e descarte dos dejetos por conta da contratação.</t>
  </si>
  <si>
    <t>Lote 05: Banheiro Químico</t>
  </si>
  <si>
    <t>Contratação de Agentes de Apoio a Segurança que deverão estar devidamente uniformizados e identificados</t>
  </si>
  <si>
    <t>Contratação de Agentes de Limpeza que deverão estar devidamente uniformizados e identificados</t>
  </si>
  <si>
    <t>Lote 06: Apoio a Segurança</t>
  </si>
  <si>
    <t>PREGÃO PRESENCIAL Nº 092/2019</t>
  </si>
  <si>
    <t xml:space="preserve">CONTRATAÇÃO DE EMPRESAS PARA SERVIÇOS DE PRODUÇÕES E EVENTOS </t>
  </si>
  <si>
    <t>Homologação: __/__/2019</t>
  </si>
  <si>
    <t>Previsão Publicação: __/__/2019</t>
  </si>
  <si>
    <t>Os serviços/objeto da presente Licitação serão prestados nos dias 26, 27 e 28 de Julho de 2019, conforme solicitação da Secretaria Municipal de Educação, Cultura, Esporte e Lazer.</t>
  </si>
  <si>
    <t>As especificações detalhadas do lote 01 (Estrutura) devem atender aos detalhamentos do Termo de Referência (Anexo II)</t>
  </si>
  <si>
    <t>O pagamento do objeto de que trata o PREGÃO PRESENCIAL 092/2019, e consequente contrato serão efetuados pela Tesouraria da Prefeitura Municipal de Sumidouro.</t>
  </si>
  <si>
    <t>Prazo do Contrato: A contar da sua assinatura com vigência até 29/07/2019.</t>
  </si>
  <si>
    <t>Nº 1702.2769500072.015 33.90.39.00-04 - SMEC</t>
  </si>
  <si>
    <t>PROCESSO ADMINISTRATIVO N° 1575/2019 de 30/04/2019</t>
  </si>
  <si>
    <t>SERVIÇOS TERCERIZADOS</t>
  </si>
  <si>
    <t>A7</t>
  </si>
  <si>
    <t>LOTE 01 - ESTRUTURA</t>
  </si>
  <si>
    <t>VALOR TOTAL</t>
  </si>
  <si>
    <t>LOTE 02 - ALUGUEL DE PAINEL DE LED</t>
  </si>
  <si>
    <t>LOTE 03 - DRONE</t>
  </si>
  <si>
    <t>LOTE 04 – SHOWS E ANIMADOR</t>
  </si>
  <si>
    <t>LOTE 05 – BANHEIRO QUÍMICO</t>
  </si>
  <si>
    <t>LOTE 06 – APOIO A SEGURANÇA E AGENTES DE LIMPEZA</t>
  </si>
  <si>
    <t>Abertura das Propostas: 09/07/2019, às 10:00hs</t>
  </si>
</sst>
</file>

<file path=xl/styles.xml><?xml version="1.0" encoding="utf-8"?>
<styleSheet xmlns="http://schemas.openxmlformats.org/spreadsheetml/2006/main">
  <numFmts count="5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00"/>
    <numFmt numFmtId="183" formatCode="&quot;R$ &quot;#,##0.00"/>
    <numFmt numFmtId="184" formatCode="00"/>
    <numFmt numFmtId="185" formatCode="#,#00.00"/>
    <numFmt numFmtId="186" formatCode="_(* #,##0.000_);_(* \(#,##0.000\);_(* &quot;-&quot;??_);_(@_)"/>
    <numFmt numFmtId="187" formatCode="_(* #,##0.0000_);_(* \(#,##0.0000\);_(* &quot;-&quot;??_);_(@_)"/>
    <numFmt numFmtId="188" formatCode="_(* #,##0.00000_);_(* \(#,##0.00000\);_(* &quot;-&quot;??_);_(@_)"/>
    <numFmt numFmtId="189" formatCode="_(* #,##0.000000_);_(* \(#,##0.000000\);_(* &quot;-&quot;??_);_(@_)"/>
    <numFmt numFmtId="190" formatCode="[$-416]dddd\,\ d&quot; de &quot;mmmm&quot; de &quot;yyyy"/>
    <numFmt numFmtId="191" formatCode="[$-416]mmmm\-yy;@"/>
    <numFmt numFmtId="192" formatCode="mm/yyyy"/>
    <numFmt numFmtId="193" formatCode="_(* #,##0.0_);_(* \(#,##0.0\);_(* &quot;-&quot;??_);_(@_)"/>
    <numFmt numFmtId="194" formatCode="_(* #,##0_);_(* \(#,##0\);_(* &quot;-&quot;??_);_(@_)"/>
    <numFmt numFmtId="195" formatCode="_(&quot;R$ &quot;* #,##0.000_);_(&quot;R$ &quot;* \(#,##0.000\);_(&quot;R$ &quot;* &quot;-&quot;??_);_(@_)"/>
    <numFmt numFmtId="196" formatCode="_(&quot;R$ &quot;* #,##0.0000_);_(&quot;R$ &quot;* \(#,##0.0000\);_(&quot;R$ &quot;* &quot;-&quot;??_);_(@_)"/>
    <numFmt numFmtId="197" formatCode="_(* #,##0.0000_);_(* \(#,##0.0000\);_(* &quot;-&quot;????_);_(@_)"/>
    <numFmt numFmtId="198" formatCode="_(&quot;R$ &quot;* #,##0.0000_);_(&quot;R$ &quot;* \(#,##0.0000\)_._._.;_(&quot;R$ &quot;* &quot;-&quot;??_);_(@_)"/>
    <numFmt numFmtId="199" formatCode="_(&quot;R$ &quot;* #,##0.0000_);_(&quot;R$ &quot;* \(#,##0.0000\)\.;_(&quot;R$ &quot;* &quot;-&quot;??_);_(@_)"/>
    <numFmt numFmtId="200" formatCode="_(&quot;R$ &quot;* #,##0.0000&quot;...&quot;_);_(&quot;R$ &quot;* \(#,##0.0000\)\.;_(&quot;R$ &quot;* &quot;-&quot;??_);_(@_)"/>
    <numFmt numFmtId="201" formatCode="_(&quot;R$ &quot;* #,##0.00000&quot;...&quot;_);_(&quot;R$ &quot;* \(#,##0.00000\)\.;_(&quot;R$ &quot;* &quot;-&quot;??_);_(@_)"/>
    <numFmt numFmtId="202" formatCode="_(&quot;R$ &quot;* #,##0.000&quot;...&quot;_);_(&quot;R$ &quot;* \(#,##0.000\)\.;_(&quot;R$ &quot;* &quot;-&quot;??_);_(@_)"/>
    <numFmt numFmtId="203" formatCode="00,000,000,_/000,0\-00"/>
    <numFmt numFmtId="204" formatCode="00,000,000,&quot;/&quot;000,0&quot;-&quot;00"/>
    <numFmt numFmtId="205" formatCode="#,#00.0"/>
    <numFmt numFmtId="206" formatCode="#,#00.000"/>
    <numFmt numFmtId="207" formatCode="00&quot;.&quot;000&quot;.&quot;000&quot;/&quot;0000&quot;-&quot;00"/>
    <numFmt numFmtId="208" formatCode="#,##0.00#"/>
    <numFmt numFmtId="209" formatCode="#,##0.00##"/>
    <numFmt numFmtId="210" formatCode="0.00#"/>
    <numFmt numFmtId="211" formatCode="_(&quot;R$&quot;* #,##0.00_);_(&quot;R$&quot;* \(#,##0.00\);_(&quot;R$&quot;* \-??_);_(@_)"/>
    <numFmt numFmtId="212" formatCode="0.000"/>
  </numFmts>
  <fonts count="42">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8"/>
      <name val="Tahoma"/>
      <family val="0"/>
    </font>
    <font>
      <sz val="8"/>
      <name val="Tahoma"/>
      <family val="0"/>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val="single"/>
      <sz val="10"/>
      <color indexed="9"/>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Arial"/>
      <family val="2"/>
    </font>
    <font>
      <b/>
      <sz val="12"/>
      <color indexed="8"/>
      <name val="Arial"/>
      <family val="2"/>
    </font>
    <font>
      <b/>
      <u val="single"/>
      <sz val="9"/>
      <name val="Arial"/>
      <family val="2"/>
    </font>
    <font>
      <sz val="6"/>
      <color indexed="62"/>
      <name val="Calibri"/>
      <family val="0"/>
    </font>
    <font>
      <sz val="6.5"/>
      <color indexed="8"/>
      <name val="Times New Roman"/>
      <family val="0"/>
    </font>
    <font>
      <sz val="12"/>
      <color indexed="8"/>
      <name val="Times New Roman"/>
      <family val="1"/>
    </font>
    <font>
      <b/>
      <u val="single"/>
      <sz val="11"/>
      <name val="Arial"/>
      <family val="2"/>
    </font>
    <font>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color indexed="23"/>
      </left>
      <right style="hair">
        <color indexed="23"/>
      </right>
      <top style="hair">
        <color indexed="23"/>
      </top>
      <bottom style="hair">
        <color indexed="23"/>
      </bottom>
    </border>
    <border>
      <left>
        <color indexed="63"/>
      </left>
      <right>
        <color indexed="63"/>
      </right>
      <top>
        <color indexed="63"/>
      </top>
      <bottom style="hair">
        <color indexed="23"/>
      </bottom>
    </border>
    <border>
      <left style="hair">
        <color indexed="23"/>
      </left>
      <right style="hair">
        <color indexed="23"/>
      </right>
      <top>
        <color indexed="63"/>
      </top>
      <bottom style="hair">
        <color indexed="23"/>
      </bottom>
    </border>
    <border>
      <left style="hair">
        <color indexed="23"/>
      </left>
      <right style="hair">
        <color indexed="23"/>
      </right>
      <top style="hair">
        <color indexed="23"/>
      </top>
      <bottom>
        <color indexed="63"/>
      </bottom>
    </border>
    <border>
      <left style="hair">
        <color indexed="23"/>
      </left>
      <right style="hair">
        <color indexed="23"/>
      </right>
      <top>
        <color indexed="63"/>
      </top>
      <bottom>
        <color indexed="63"/>
      </bottom>
    </border>
    <border>
      <left style="hair">
        <color indexed="23"/>
      </left>
      <right>
        <color indexed="63"/>
      </right>
      <top style="hair">
        <color indexed="23"/>
      </top>
      <bottom>
        <color indexed="63"/>
      </bottom>
    </border>
    <border>
      <left>
        <color indexed="63"/>
      </left>
      <right style="hair">
        <color indexed="23"/>
      </right>
      <top style="hair">
        <color indexed="23"/>
      </top>
      <bottom>
        <color indexed="63"/>
      </bottom>
    </border>
    <border>
      <left>
        <color indexed="63"/>
      </left>
      <right>
        <color indexed="63"/>
      </right>
      <top style="hair">
        <color indexed="23"/>
      </top>
      <bottom style="hair">
        <color indexed="55"/>
      </bottom>
    </border>
    <border>
      <left>
        <color indexed="63"/>
      </left>
      <right>
        <color indexed="63"/>
      </right>
      <top style="hair">
        <color indexed="23"/>
      </top>
      <bottom>
        <color indexed="63"/>
      </bottom>
    </border>
    <border>
      <left style="hair">
        <color indexed="23"/>
      </left>
      <right>
        <color indexed="63"/>
      </right>
      <top>
        <color indexed="63"/>
      </top>
      <bottom style="hair">
        <color indexed="23"/>
      </bottom>
    </border>
    <border>
      <left>
        <color indexed="63"/>
      </left>
      <right style="hair">
        <color indexed="23"/>
      </right>
      <top>
        <color indexed="63"/>
      </top>
      <bottom style="hair">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4" borderId="0" applyNumberFormat="0" applyBorder="0" applyAlignment="0" applyProtection="0"/>
    <xf numFmtId="0" fontId="20" fillId="16" borderId="1" applyNumberFormat="0" applyAlignment="0" applyProtection="0"/>
    <xf numFmtId="0" fontId="21" fillId="17" borderId="2" applyNumberFormat="0" applyAlignment="0" applyProtection="0"/>
    <xf numFmtId="0" fontId="22" fillId="0" borderId="3" applyNumberFormat="0" applyFill="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3"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4" fillId="3"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6"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9" applyNumberFormat="0" applyFill="0" applyAlignment="0" applyProtection="0"/>
  </cellStyleXfs>
  <cellXfs count="102">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9" fillId="0" borderId="0" xfId="0" applyNumberFormat="1" applyFont="1" applyBorder="1" applyAlignment="1" applyProtection="1">
      <alignment vertical="center" wrapText="1"/>
      <protection hidden="1"/>
    </xf>
    <xf numFmtId="0" fontId="9" fillId="0" borderId="0" xfId="0" applyFont="1" applyBorder="1" applyAlignment="1" applyProtection="1">
      <alignment vertical="center" wrapText="1"/>
      <protection hidden="1"/>
    </xf>
    <xf numFmtId="0" fontId="0" fillId="0" borderId="0" xfId="0" applyFill="1" applyAlignment="1">
      <alignment/>
    </xf>
    <xf numFmtId="49" fontId="0" fillId="0" borderId="0" xfId="0" applyNumberFormat="1" applyAlignment="1">
      <alignment/>
    </xf>
    <xf numFmtId="0" fontId="0" fillId="0" borderId="0" xfId="0" applyFont="1" applyFill="1" applyAlignment="1">
      <alignment/>
    </xf>
    <xf numFmtId="210" fontId="5" fillId="0" borderId="0" xfId="0" applyNumberFormat="1" applyFont="1" applyBorder="1" applyAlignment="1" applyProtection="1">
      <alignment vertical="center"/>
      <protection hidden="1"/>
    </xf>
    <xf numFmtId="210" fontId="0" fillId="0" borderId="0" xfId="53" applyNumberFormat="1" applyFont="1" applyBorder="1" applyAlignment="1" applyProtection="1">
      <alignment horizontal="center" vertical="center" wrapText="1"/>
      <protection hidden="1"/>
    </xf>
    <xf numFmtId="0" fontId="0" fillId="0" borderId="0" xfId="0" applyFont="1" applyFill="1" applyAlignment="1">
      <alignment wrapText="1"/>
    </xf>
    <xf numFmtId="208" fontId="0" fillId="0" borderId="0" xfId="0" applyNumberFormat="1" applyFont="1" applyBorder="1" applyAlignment="1" applyProtection="1">
      <alignment horizontal="center" vertical="center" wrapText="1"/>
      <protection hidden="1"/>
    </xf>
    <xf numFmtId="208" fontId="5" fillId="0" borderId="0" xfId="0" applyNumberFormat="1" applyFont="1" applyBorder="1" applyAlignment="1" applyProtection="1">
      <alignment vertical="center"/>
      <protection hidden="1"/>
    </xf>
    <xf numFmtId="0" fontId="0" fillId="8" borderId="10" xfId="0" applyFill="1" applyBorder="1" applyAlignment="1">
      <alignment/>
    </xf>
    <xf numFmtId="0" fontId="0" fillId="24" borderId="10" xfId="0" applyFill="1" applyBorder="1" applyAlignment="1">
      <alignment vertical="center" wrapText="1"/>
    </xf>
    <xf numFmtId="0" fontId="0" fillId="24" borderId="10" xfId="0" applyFill="1" applyBorder="1" applyAlignment="1">
      <alignment/>
    </xf>
    <xf numFmtId="49" fontId="0" fillId="24" borderId="10" xfId="0" applyNumberFormat="1" applyFill="1" applyBorder="1" applyAlignment="1">
      <alignment/>
    </xf>
    <xf numFmtId="0" fontId="0" fillId="7"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2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10" fillId="0" borderId="0" xfId="0" applyFont="1" applyBorder="1" applyAlignment="1" applyProtection="1">
      <alignment horizontal="right"/>
      <protection hidden="1"/>
    </xf>
    <xf numFmtId="0" fontId="12"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208" fontId="4" fillId="0" borderId="0" xfId="0" applyNumberFormat="1" applyFont="1" applyBorder="1" applyAlignment="1" applyProtection="1">
      <alignment horizontal="center" vertical="center"/>
      <protection hidden="1"/>
    </xf>
    <xf numFmtId="210" fontId="4" fillId="0" borderId="0" xfId="0" applyNumberFormat="1" applyFont="1" applyBorder="1" applyAlignment="1" applyProtection="1">
      <alignment horizontal="center" vertical="center"/>
      <protection hidden="1"/>
    </xf>
    <xf numFmtId="0" fontId="9" fillId="0" borderId="11" xfId="0" applyFont="1" applyBorder="1" applyAlignment="1">
      <alignment vertical="center" wrapText="1"/>
    </xf>
    <xf numFmtId="0" fontId="10" fillId="16" borderId="11" xfId="0" applyFont="1" applyFill="1" applyBorder="1" applyAlignment="1" applyProtection="1">
      <alignment horizontal="center" vertical="center" wrapText="1"/>
      <protection hidden="1"/>
    </xf>
    <xf numFmtId="184" fontId="9"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208" fontId="10" fillId="0" borderId="11" xfId="53" applyNumberFormat="1" applyFont="1" applyFill="1" applyBorder="1" applyAlignment="1" applyProtection="1">
      <alignment horizontal="center" vertical="center" wrapText="1"/>
      <protection hidden="1"/>
    </xf>
    <xf numFmtId="0" fontId="9" fillId="0" borderId="0" xfId="0" applyNumberFormat="1" applyFont="1" applyBorder="1" applyAlignment="1" applyProtection="1">
      <alignment vertical="center" wrapText="1"/>
      <protection hidden="1"/>
    </xf>
    <xf numFmtId="0" fontId="0" fillId="0" borderId="0" xfId="0" applyNumberFormat="1" applyFont="1" applyBorder="1" applyAlignment="1" applyProtection="1">
      <alignment vertical="center" wrapText="1"/>
      <protection hidden="1"/>
    </xf>
    <xf numFmtId="0" fontId="12" fillId="0" borderId="0" xfId="0" applyNumberFormat="1" applyFont="1" applyBorder="1" applyAlignment="1" applyProtection="1">
      <alignment vertical="center" wrapText="1"/>
      <protection hidden="1"/>
    </xf>
    <xf numFmtId="0" fontId="12" fillId="0" borderId="0" xfId="0" applyFont="1" applyBorder="1" applyAlignment="1" applyProtection="1">
      <alignment horizontal="left" vertical="center"/>
      <protection hidden="1"/>
    </xf>
    <xf numFmtId="0" fontId="12" fillId="0" borderId="0" xfId="0" applyNumberFormat="1" applyFont="1" applyBorder="1" applyAlignment="1" applyProtection="1">
      <alignment horizontal="left" vertical="center"/>
      <protection hidden="1"/>
    </xf>
    <xf numFmtId="49" fontId="0" fillId="0" borderId="0" xfId="53" applyNumberFormat="1" applyFont="1" applyBorder="1" applyAlignment="1" applyProtection="1">
      <alignment horizontal="center" vertical="center" wrapText="1"/>
      <protection hidden="1"/>
    </xf>
    <xf numFmtId="49" fontId="0" fillId="0" borderId="0" xfId="0" applyNumberFormat="1" applyFont="1" applyBorder="1" applyAlignment="1" applyProtection="1">
      <alignment vertical="center" wrapText="1"/>
      <protection hidden="1"/>
    </xf>
    <xf numFmtId="49" fontId="9" fillId="0" borderId="0" xfId="0" applyNumberFormat="1" applyFont="1" applyBorder="1" applyAlignment="1" applyProtection="1">
      <alignment vertical="center" wrapText="1"/>
      <protection hidden="1"/>
    </xf>
    <xf numFmtId="49" fontId="14" fillId="0" borderId="0" xfId="0" applyNumberFormat="1" applyFont="1" applyBorder="1" applyAlignment="1" applyProtection="1">
      <alignment vertical="center" wrapText="1"/>
      <protection hidden="1"/>
    </xf>
    <xf numFmtId="49" fontId="15" fillId="0" borderId="0" xfId="0" applyNumberFormat="1" applyFont="1" applyBorder="1" applyAlignment="1" applyProtection="1">
      <alignment vertical="center" wrapText="1"/>
      <protection hidden="1"/>
    </xf>
    <xf numFmtId="49" fontId="14" fillId="0" borderId="0" xfId="0" applyNumberFormat="1" applyFont="1" applyBorder="1" applyAlignment="1" applyProtection="1">
      <alignment horizontal="left" vertical="center" wrapText="1"/>
      <protection hidden="1"/>
    </xf>
    <xf numFmtId="49" fontId="16" fillId="0" borderId="0" xfId="0" applyNumberFormat="1" applyFont="1" applyBorder="1" applyAlignment="1" applyProtection="1">
      <alignment vertical="center" wrapText="1"/>
      <protection hidden="1"/>
    </xf>
    <xf numFmtId="208" fontId="10" fillId="16" borderId="11" xfId="0" applyNumberFormat="1" applyFont="1" applyFill="1" applyBorder="1" applyAlignment="1" applyProtection="1">
      <alignment horizontal="center" vertical="center" wrapText="1"/>
      <protection hidden="1"/>
    </xf>
    <xf numFmtId="208" fontId="12" fillId="0" borderId="0" xfId="0" applyNumberFormat="1" applyFont="1" applyBorder="1" applyAlignment="1" applyProtection="1">
      <alignment vertical="center" wrapText="1"/>
      <protection hidden="1"/>
    </xf>
    <xf numFmtId="208" fontId="10" fillId="0" borderId="11" xfId="0" applyNumberFormat="1" applyFont="1" applyBorder="1" applyAlignment="1">
      <alignment horizontal="center" vertical="center"/>
    </xf>
    <xf numFmtId="177" fontId="0" fillId="0" borderId="0" xfId="47" applyFont="1" applyFill="1" applyBorder="1" applyAlignment="1" applyProtection="1">
      <alignment horizontal="left"/>
      <protection/>
    </xf>
    <xf numFmtId="182" fontId="9" fillId="0" borderId="11" xfId="0" applyNumberFormat="1" applyFont="1" applyFill="1" applyBorder="1" applyAlignment="1" applyProtection="1">
      <alignment horizontal="center" vertical="center" wrapText="1"/>
      <protection hidden="1"/>
    </xf>
    <xf numFmtId="0" fontId="0" fillId="0" borderId="0" xfId="0" applyFont="1" applyAlignment="1">
      <alignment wrapText="1"/>
    </xf>
    <xf numFmtId="208" fontId="4" fillId="0" borderId="12" xfId="0" applyNumberFormat="1" applyFont="1" applyBorder="1" applyAlignment="1" applyProtection="1">
      <alignment horizontal="center" vertical="center"/>
      <protection hidden="1"/>
    </xf>
    <xf numFmtId="208" fontId="9" fillId="0" borderId="11" xfId="0" applyNumberFormat="1" applyFont="1" applyFill="1" applyBorder="1" applyAlignment="1" applyProtection="1">
      <alignment horizontal="center" vertical="center" wrapText="1"/>
      <protection hidden="1"/>
    </xf>
    <xf numFmtId="0" fontId="10" fillId="0" borderId="0" xfId="0" applyFont="1" applyBorder="1" applyAlignment="1" applyProtection="1">
      <alignment vertical="center"/>
      <protection hidden="1"/>
    </xf>
    <xf numFmtId="0" fontId="0" fillId="0" borderId="0" xfId="0" applyFill="1" applyBorder="1" applyAlignment="1">
      <alignment wrapText="1"/>
    </xf>
    <xf numFmtId="0" fontId="36" fillId="0" borderId="0" xfId="0" applyFont="1" applyAlignment="1">
      <alignment horizontal="justify"/>
    </xf>
    <xf numFmtId="0" fontId="10" fillId="0" borderId="0" xfId="0" applyFont="1" applyBorder="1" applyAlignment="1" applyProtection="1">
      <alignment horizontal="left" vertical="center"/>
      <protection hidden="1"/>
    </xf>
    <xf numFmtId="0" fontId="8" fillId="0" borderId="0" xfId="0" applyFont="1" applyBorder="1" applyAlignment="1" applyProtection="1">
      <alignment/>
      <protection hidden="1"/>
    </xf>
    <xf numFmtId="184" fontId="9" fillId="16" borderId="13" xfId="0" applyNumberFormat="1" applyFont="1" applyFill="1" applyBorder="1" applyAlignment="1">
      <alignment horizontal="center" vertical="center" wrapText="1"/>
    </xf>
    <xf numFmtId="184" fontId="9" fillId="16" borderId="11" xfId="0" applyNumberFormat="1" applyFont="1" applyFill="1" applyBorder="1" applyAlignment="1">
      <alignment horizontal="center" vertical="center" wrapText="1"/>
    </xf>
    <xf numFmtId="0" fontId="13" fillId="16" borderId="11" xfId="0" applyFont="1" applyFill="1" applyBorder="1" applyAlignment="1">
      <alignment horizontal="center" vertical="center" wrapText="1"/>
    </xf>
    <xf numFmtId="182" fontId="9" fillId="16" borderId="11" xfId="0" applyNumberFormat="1" applyFont="1" applyFill="1" applyBorder="1" applyAlignment="1" applyProtection="1">
      <alignment horizontal="center" vertical="center" wrapText="1"/>
      <protection hidden="1"/>
    </xf>
    <xf numFmtId="0" fontId="9" fillId="0" borderId="0" xfId="0" applyFont="1" applyAlignment="1">
      <alignment horizontal="left" vertical="center" wrapText="1"/>
    </xf>
    <xf numFmtId="184" fontId="9" fillId="0" borderId="0" xfId="0" applyNumberFormat="1" applyFont="1" applyAlignment="1">
      <alignment horizontal="center" vertical="center" wrapText="1"/>
    </xf>
    <xf numFmtId="0" fontId="10" fillId="16" borderId="14" xfId="0" applyFont="1" applyFill="1" applyBorder="1" applyAlignment="1" applyProtection="1">
      <alignment horizontal="center" vertical="center" wrapText="1"/>
      <protection hidden="1"/>
    </xf>
    <xf numFmtId="184" fontId="9" fillId="16" borderId="15" xfId="0" applyNumberFormat="1" applyFont="1" applyFill="1" applyBorder="1" applyAlignment="1">
      <alignment horizontal="center" vertical="center" wrapText="1"/>
    </xf>
    <xf numFmtId="184" fontId="9" fillId="26" borderId="13" xfId="0" applyNumberFormat="1" applyFont="1" applyFill="1" applyBorder="1" applyAlignment="1">
      <alignment horizontal="center" vertical="center" wrapText="1"/>
    </xf>
    <xf numFmtId="184" fontId="9" fillId="26" borderId="11" xfId="0" applyNumberFormat="1" applyFont="1" applyFill="1" applyBorder="1" applyAlignment="1">
      <alignment horizontal="center" vertical="center" wrapText="1"/>
    </xf>
    <xf numFmtId="0" fontId="10" fillId="26" borderId="11" xfId="0" applyFont="1" applyFill="1" applyBorder="1" applyAlignment="1" applyProtection="1">
      <alignment horizontal="center" vertical="center" wrapText="1"/>
      <protection hidden="1"/>
    </xf>
    <xf numFmtId="0" fontId="13" fillId="26" borderId="11" xfId="0" applyFont="1" applyFill="1" applyBorder="1" applyAlignment="1">
      <alignment horizontal="center" vertical="center" wrapText="1"/>
    </xf>
    <xf numFmtId="182" fontId="9" fillId="26" borderId="11" xfId="0" applyNumberFormat="1" applyFont="1" applyFill="1" applyBorder="1" applyAlignment="1" applyProtection="1">
      <alignment horizontal="center" vertical="center" wrapText="1"/>
      <protection hidden="1"/>
    </xf>
    <xf numFmtId="184" fontId="9" fillId="0" borderId="14" xfId="0" applyNumberFormat="1" applyFont="1" applyBorder="1" applyAlignment="1">
      <alignment horizontal="center" vertical="center" wrapText="1"/>
    </xf>
    <xf numFmtId="0" fontId="10" fillId="0" borderId="10" xfId="0" applyFont="1" applyBorder="1" applyAlignment="1">
      <alignment horizontal="center" wrapText="1"/>
    </xf>
    <xf numFmtId="0" fontId="9" fillId="0" borderId="10" xfId="0" applyFont="1" applyBorder="1" applyAlignment="1">
      <alignment horizontal="center" wrapText="1"/>
    </xf>
    <xf numFmtId="0" fontId="9" fillId="0" borderId="10" xfId="0" applyFont="1" applyBorder="1" applyAlignment="1">
      <alignment wrapText="1"/>
    </xf>
    <xf numFmtId="0" fontId="10" fillId="0" borderId="10" xfId="0" applyFont="1" applyBorder="1" applyAlignment="1">
      <alignment wrapText="1"/>
    </xf>
    <xf numFmtId="0" fontId="10" fillId="0" borderId="10" xfId="0" applyFont="1" applyBorder="1" applyAlignment="1">
      <alignment horizontal="right" wrapText="1"/>
    </xf>
    <xf numFmtId="177" fontId="41" fillId="22" borderId="10" xfId="47" applyFont="1" applyFill="1" applyBorder="1" applyAlignment="1">
      <alignment wrapText="1"/>
    </xf>
    <xf numFmtId="177" fontId="9" fillId="22" borderId="10" xfId="47" applyFont="1" applyFill="1" applyBorder="1" applyAlignment="1">
      <alignment horizontal="right" wrapText="1"/>
    </xf>
    <xf numFmtId="177" fontId="9" fillId="0" borderId="0" xfId="47" applyFont="1" applyAlignment="1">
      <alignment vertical="center" wrapText="1"/>
    </xf>
    <xf numFmtId="177" fontId="10" fillId="0" borderId="10" xfId="47" applyFont="1" applyBorder="1" applyAlignment="1">
      <alignment horizontal="center" wrapText="1"/>
    </xf>
    <xf numFmtId="184" fontId="9" fillId="0" borderId="14" xfId="0" applyNumberFormat="1" applyFont="1" applyBorder="1" applyAlignment="1">
      <alignment horizontal="center" vertical="center" wrapText="1"/>
    </xf>
    <xf numFmtId="184" fontId="9" fillId="0" borderId="13" xfId="0" applyNumberFormat="1" applyFont="1" applyBorder="1" applyAlignment="1">
      <alignment horizontal="center" vertical="center" wrapText="1"/>
    </xf>
    <xf numFmtId="0" fontId="40" fillId="0" borderId="0" xfId="0" applyFont="1" applyAlignment="1">
      <alignment horizontal="left" vertical="center" wrapText="1"/>
    </xf>
    <xf numFmtId="0" fontId="11" fillId="0" borderId="0" xfId="0" applyFont="1" applyAlignment="1" applyProtection="1">
      <alignment horizontal="left" vertical="center" wrapText="1"/>
      <protection hidden="1"/>
    </xf>
    <xf numFmtId="0" fontId="10" fillId="0" borderId="0" xfId="0" applyFont="1" applyBorder="1" applyAlignment="1" applyProtection="1">
      <alignment horizontal="left" vertical="center"/>
      <protection hidden="1"/>
    </xf>
    <xf numFmtId="0" fontId="10" fillId="0" borderId="0" xfId="0" applyFont="1" applyBorder="1" applyAlignment="1" applyProtection="1">
      <alignment horizontal="left" vertical="center" wrapText="1"/>
      <protection hidden="1"/>
    </xf>
    <xf numFmtId="177" fontId="10" fillId="0" borderId="0" xfId="47" applyFont="1" applyBorder="1" applyAlignment="1" applyProtection="1">
      <alignment horizontal="center" vertical="center"/>
      <protection hidden="1"/>
    </xf>
    <xf numFmtId="208" fontId="11" fillId="24" borderId="16" xfId="0" applyNumberFormat="1" applyFont="1" applyFill="1" applyBorder="1" applyAlignment="1" applyProtection="1">
      <alignment horizontal="left" vertical="center" wrapText="1"/>
      <protection hidden="1"/>
    </xf>
    <xf numFmtId="208" fontId="11" fillId="24" borderId="17" xfId="0" applyNumberFormat="1" applyFont="1" applyFill="1" applyBorder="1" applyAlignment="1" applyProtection="1">
      <alignment horizontal="left" vertical="center" wrapText="1"/>
      <protection hidden="1"/>
    </xf>
    <xf numFmtId="0" fontId="10" fillId="0" borderId="18" xfId="0" applyFont="1" applyBorder="1" applyAlignment="1" applyProtection="1">
      <alignment horizontal="left"/>
      <protection hidden="1"/>
    </xf>
    <xf numFmtId="0" fontId="10" fillId="0" borderId="19" xfId="0" applyFont="1" applyBorder="1" applyAlignment="1" applyProtection="1">
      <alignment horizontal="left"/>
      <protection hidden="1"/>
    </xf>
    <xf numFmtId="170" fontId="3" fillId="24" borderId="20" xfId="53" applyNumberFormat="1" applyFont="1" applyFill="1" applyBorder="1" applyAlignment="1" applyProtection="1">
      <alignment horizontal="left" vertical="center" wrapText="1"/>
      <protection hidden="1"/>
    </xf>
    <xf numFmtId="170" fontId="3" fillId="24" borderId="21" xfId="53" applyNumberFormat="1" applyFont="1" applyFill="1" applyBorder="1" applyAlignment="1" applyProtection="1">
      <alignment horizontal="left" vertical="center" wrapText="1"/>
      <protection hidden="1"/>
    </xf>
    <xf numFmtId="184" fontId="9" fillId="0" borderId="15"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5">
    <dxf>
      <font>
        <b/>
        <i val="0"/>
        <color indexed="9"/>
      </font>
      <fill>
        <patternFill>
          <bgColor indexed="10"/>
        </patternFill>
      </fill>
    </dxf>
    <dxf>
      <fill>
        <patternFill>
          <bgColor indexed="43"/>
        </patternFill>
      </fill>
    </dxf>
    <dxf>
      <fill>
        <patternFill>
          <bgColor indexed="52"/>
        </patternFill>
      </fill>
    </dxf>
    <dxf>
      <font>
        <b val="0"/>
        <i val="0"/>
        <u val="none"/>
        <strike val="0"/>
      </font>
      <fill>
        <patternFill>
          <bgColor indexed="43"/>
        </patternFill>
      </fill>
    </dxf>
    <dxf>
      <font>
        <b val="0"/>
        <i val="0"/>
        <u val="none"/>
        <strike val="0"/>
      </font>
      <fill>
        <patternFill>
          <bgColor indexed="43"/>
        </patternFill>
      </fill>
    </dxf>
    <dxf/>
    <dxf>
      <font>
        <color auto="1"/>
      </font>
      <fill>
        <patternFill>
          <bgColor indexed="26"/>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u val="none"/>
        <strike val="0"/>
      </font>
      <fill>
        <patternFill>
          <bgColor rgb="FFFFCC99"/>
        </patternFill>
      </fill>
      <border>
        <left style="thin">
          <color rgb="FF000000"/>
        </left>
        <right style="thin">
          <color rgb="FF000000"/>
        </right>
        <top style="thin"/>
        <bottom style="thin">
          <color rgb="FF000000"/>
        </bottom>
      </border>
    </dxf>
    <dxf>
      <font>
        <b/>
        <i/>
        <u val="double"/>
        <strike val="0"/>
      </font>
      <fill>
        <patternFill>
          <bgColor rgb="FFFFCC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0</xdr:row>
      <xdr:rowOff>28575</xdr:rowOff>
    </xdr:from>
    <xdr:ext cx="4343400" cy="695325"/>
    <xdr:sp>
      <xdr:nvSpPr>
        <xdr:cNvPr id="1" name="Text Box 1"/>
        <xdr:cNvSpPr txBox="1">
          <a:spLocks noChangeArrowheads="1"/>
        </xdr:cNvSpPr>
      </xdr:nvSpPr>
      <xdr:spPr>
        <a:xfrm>
          <a:off x="800100" y="28575"/>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28575</xdr:colOff>
      <xdr:row>0</xdr:row>
      <xdr:rowOff>28575</xdr:rowOff>
    </xdr:from>
    <xdr:to>
      <xdr:col>1</xdr:col>
      <xdr:colOff>114300</xdr:colOff>
      <xdr:row>0</xdr:row>
      <xdr:rowOff>704850</xdr:rowOff>
    </xdr:to>
    <xdr:pic>
      <xdr:nvPicPr>
        <xdr:cNvPr id="2" name="Picture 2" descr="brasãoGIF_300dpi"/>
        <xdr:cNvPicPr preferRelativeResize="1">
          <a:picLocks noChangeAspect="1"/>
        </xdr:cNvPicPr>
      </xdr:nvPicPr>
      <xdr:blipFill>
        <a:blip r:embed="rId1"/>
        <a:stretch>
          <a:fillRect/>
        </a:stretch>
      </xdr:blipFill>
      <xdr:spPr>
        <a:xfrm>
          <a:off x="28575" y="28575"/>
          <a:ext cx="695325" cy="676275"/>
        </a:xfrm>
        <a:prstGeom prst="rect">
          <a:avLst/>
        </a:prstGeom>
        <a:noFill/>
        <a:ln w="9525" cmpd="sng">
          <a:noFill/>
        </a:ln>
      </xdr:spPr>
    </xdr:pic>
    <xdr:clientData/>
  </xdr:twoCellAnchor>
  <xdr:twoCellAnchor>
    <xdr:from>
      <xdr:col>5</xdr:col>
      <xdr:colOff>209550</xdr:colOff>
      <xdr:row>0</xdr:row>
      <xdr:rowOff>285750</xdr:rowOff>
    </xdr:from>
    <xdr:to>
      <xdr:col>7</xdr:col>
      <xdr:colOff>647700</xdr:colOff>
      <xdr:row>3</xdr:row>
      <xdr:rowOff>76200</xdr:rowOff>
    </xdr:to>
    <xdr:grpSp>
      <xdr:nvGrpSpPr>
        <xdr:cNvPr id="3" name="Group 60"/>
        <xdr:cNvGrpSpPr>
          <a:grpSpLocks/>
        </xdr:cNvGrpSpPr>
      </xdr:nvGrpSpPr>
      <xdr:grpSpPr>
        <a:xfrm>
          <a:off x="5876925" y="285750"/>
          <a:ext cx="1962150" cy="857250"/>
          <a:chOff x="520" y="6"/>
          <a:chExt cx="188" cy="90"/>
        </a:xfrm>
        <a:solidFill>
          <a:srgbClr val="FFFFFF"/>
        </a:solidFill>
      </xdr:grpSpPr>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dimension ref="A1:N124"/>
  <sheetViews>
    <sheetView tabSelected="1" zoomScaleSheetLayoutView="100" zoomScalePageLayoutView="0" workbookViewId="0" topLeftCell="A1">
      <selection activeCell="A1" sqref="A1"/>
    </sheetView>
  </sheetViews>
  <sheetFormatPr defaultColWidth="9.140625" defaultRowHeight="12.75"/>
  <cols>
    <col min="1" max="1" width="9.140625" style="2" customWidth="1"/>
    <col min="2" max="2" width="4.57421875" style="1" customWidth="1"/>
    <col min="3" max="3" width="49.8515625" style="2" customWidth="1"/>
    <col min="4" max="4" width="13.421875" style="1" customWidth="1"/>
    <col min="5" max="5" width="8.00390625" style="27" customWidth="1"/>
    <col min="6" max="6" width="12.00390625" style="15" customWidth="1"/>
    <col min="7" max="7" width="10.8515625" style="15" customWidth="1"/>
    <col min="8" max="8" width="10.140625" style="13" customWidth="1"/>
    <col min="9" max="9" width="11.8515625" style="46" customWidth="1"/>
    <col min="10" max="10" width="11.57421875" style="2" customWidth="1"/>
    <col min="11" max="12" width="9.140625" style="2" customWidth="1"/>
    <col min="13" max="13" width="9.140625" style="41" customWidth="1"/>
    <col min="14" max="16" width="9.140625" style="2" customWidth="1"/>
    <col min="17" max="17" width="10.00390625" style="2" bestFit="1" customWidth="1"/>
    <col min="18" max="16384" width="9.140625" style="2" customWidth="1"/>
  </cols>
  <sheetData>
    <row r="1" ht="58.5" customHeight="1">
      <c r="I1" s="45"/>
    </row>
    <row r="2" spans="1:8" ht="12.75">
      <c r="A2" s="92" t="s">
        <v>19</v>
      </c>
      <c r="B2" s="92"/>
      <c r="C2" s="92"/>
      <c r="D2" s="92"/>
      <c r="E2" s="92"/>
      <c r="F2" s="92"/>
      <c r="G2" s="92"/>
      <c r="H2" s="92"/>
    </row>
    <row r="3" spans="1:8" ht="12.75">
      <c r="A3" s="63" t="str">
        <f>UPPER(Dados!B1&amp;"  -  "&amp;Dados!B4)</f>
        <v>PREGÃO PRESENCIAL Nº 092/2019  -  ABERTURA DAS PROPOSTAS: 09/07/2019, ÀS 10:00HS</v>
      </c>
      <c r="B3" s="60"/>
      <c r="C3" s="63"/>
      <c r="D3" s="60"/>
      <c r="E3" s="60"/>
      <c r="F3" s="60"/>
      <c r="G3" s="60"/>
      <c r="H3" s="60"/>
    </row>
    <row r="4" spans="1:8" ht="12.75" customHeight="1">
      <c r="A4" s="93" t="str">
        <f>Dados!B3</f>
        <v>CONTRATAÇÃO DE EMPRESAS PARA SERVIÇOS DE PRODUÇÕES E EVENTOS </v>
      </c>
      <c r="B4" s="93"/>
      <c r="C4" s="93"/>
      <c r="D4" s="93"/>
      <c r="E4" s="93"/>
      <c r="F4" s="93"/>
      <c r="G4" s="93"/>
      <c r="H4" s="93"/>
    </row>
    <row r="5" spans="1:8" ht="12.75">
      <c r="A5" s="92" t="str">
        <f>Dados!B2</f>
        <v>PROCESSO ADMINISTRATIVO N° 1575/2019 de 30/04/2019</v>
      </c>
      <c r="B5" s="92"/>
      <c r="C5" s="92"/>
      <c r="D5" s="92"/>
      <c r="E5" s="92"/>
      <c r="F5" s="92"/>
      <c r="G5" s="92"/>
      <c r="H5" s="92"/>
    </row>
    <row r="6" spans="1:8" ht="12.75">
      <c r="A6" s="63" t="str">
        <f>Dados!B7</f>
        <v>MENOR PREÇO POR LOTE</v>
      </c>
      <c r="B6" s="63"/>
      <c r="C6" s="60"/>
      <c r="D6" s="92" t="s">
        <v>29</v>
      </c>
      <c r="E6" s="92"/>
      <c r="F6" s="94">
        <f>Dados!B8</f>
        <v>181560.23</v>
      </c>
      <c r="G6" s="94"/>
      <c r="H6" s="60"/>
    </row>
    <row r="7" spans="2:8" ht="2.25" customHeight="1">
      <c r="B7" s="6"/>
      <c r="C7" s="6"/>
      <c r="D7" s="6"/>
      <c r="E7" s="28"/>
      <c r="F7" s="16"/>
      <c r="G7" s="16"/>
      <c r="H7" s="12"/>
    </row>
    <row r="8" spans="1:13" s="8" customFormat="1" ht="12" customHeight="1">
      <c r="A8" s="64" t="s">
        <v>0</v>
      </c>
      <c r="B8" s="97"/>
      <c r="C8" s="97"/>
      <c r="D8" s="97"/>
      <c r="E8" s="97"/>
      <c r="F8" s="97"/>
      <c r="G8" s="97"/>
      <c r="H8" s="97"/>
      <c r="I8" s="47"/>
      <c r="M8" s="40"/>
    </row>
    <row r="9" spans="1:14" s="8" customFormat="1" ht="12" customHeight="1">
      <c r="A9" s="64" t="s">
        <v>1</v>
      </c>
      <c r="B9" s="98"/>
      <c r="C9" s="98"/>
      <c r="D9" s="98"/>
      <c r="E9" s="98"/>
      <c r="F9" s="98"/>
      <c r="G9" s="98"/>
      <c r="H9" s="98"/>
      <c r="I9" s="47"/>
      <c r="M9" s="40"/>
      <c r="N9" s="40"/>
    </row>
    <row r="10" spans="1:13" s="8" customFormat="1" ht="12" customHeight="1">
      <c r="A10" s="64" t="s">
        <v>2</v>
      </c>
      <c r="B10" s="97"/>
      <c r="C10" s="97"/>
      <c r="D10" s="29" t="s">
        <v>8</v>
      </c>
      <c r="E10" s="97"/>
      <c r="F10" s="97"/>
      <c r="G10" s="97"/>
      <c r="H10" s="97"/>
      <c r="I10" s="47"/>
      <c r="M10" s="40"/>
    </row>
    <row r="11" spans="2:8" ht="4.5" customHeight="1">
      <c r="B11" s="3"/>
      <c r="C11" s="31"/>
      <c r="D11" s="31"/>
      <c r="E11" s="32"/>
      <c r="F11" s="58"/>
      <c r="G11" s="33"/>
      <c r="H11" s="34"/>
    </row>
    <row r="12" spans="1:13" s="8" customFormat="1" ht="22.5">
      <c r="A12" s="36" t="s">
        <v>32</v>
      </c>
      <c r="B12" s="36" t="s">
        <v>3</v>
      </c>
      <c r="C12" s="36" t="s">
        <v>4</v>
      </c>
      <c r="D12" s="36" t="s">
        <v>5</v>
      </c>
      <c r="E12" s="36" t="s">
        <v>6</v>
      </c>
      <c r="F12" s="52" t="s">
        <v>25</v>
      </c>
      <c r="G12" s="52" t="s">
        <v>26</v>
      </c>
      <c r="H12" s="36" t="s">
        <v>7</v>
      </c>
      <c r="I12" s="47"/>
      <c r="M12" s="40"/>
    </row>
    <row r="13" spans="1:13" s="8" customFormat="1" ht="21.75" customHeight="1">
      <c r="A13" s="71"/>
      <c r="B13" s="36"/>
      <c r="C13" s="36" t="s">
        <v>62</v>
      </c>
      <c r="D13" s="36"/>
      <c r="E13" s="36"/>
      <c r="F13" s="52"/>
      <c r="G13" s="52"/>
      <c r="H13" s="36"/>
      <c r="I13" s="47"/>
      <c r="M13" s="40"/>
    </row>
    <row r="14" spans="1:13" s="8" customFormat="1" ht="22.5">
      <c r="A14" s="88">
        <v>1</v>
      </c>
      <c r="B14" s="37">
        <v>1</v>
      </c>
      <c r="C14" s="35" t="s">
        <v>63</v>
      </c>
      <c r="D14" s="38" t="s">
        <v>35</v>
      </c>
      <c r="E14" s="56">
        <v>1</v>
      </c>
      <c r="F14" s="59">
        <v>20350</v>
      </c>
      <c r="G14" s="54"/>
      <c r="H14" s="39">
        <f>IF(G14="","",IF(ISTEXT(G14),"NC",G14*E14))</f>
      </c>
      <c r="I14" s="47"/>
      <c r="L14" s="7"/>
      <c r="M14" s="40"/>
    </row>
    <row r="15" spans="1:13" s="8" customFormat="1" ht="247.5">
      <c r="A15" s="101"/>
      <c r="B15" s="37">
        <v>2</v>
      </c>
      <c r="C15" s="35" t="s">
        <v>64</v>
      </c>
      <c r="D15" s="38" t="s">
        <v>35</v>
      </c>
      <c r="E15" s="56">
        <v>1</v>
      </c>
      <c r="F15" s="59">
        <v>26000</v>
      </c>
      <c r="G15" s="54"/>
      <c r="H15" s="39">
        <f aca="true" t="shared" si="0" ref="H15:H24">IF(G15="","",IF(ISTEXT(G15),"NC",G15*E15))</f>
      </c>
      <c r="I15" s="47"/>
      <c r="L15" s="7"/>
      <c r="M15" s="40"/>
    </row>
    <row r="16" spans="1:13" s="8" customFormat="1" ht="78.75">
      <c r="A16" s="101"/>
      <c r="B16" s="37">
        <v>3</v>
      </c>
      <c r="C16" s="35" t="s">
        <v>65</v>
      </c>
      <c r="D16" s="38" t="s">
        <v>35</v>
      </c>
      <c r="E16" s="56">
        <v>1</v>
      </c>
      <c r="F16" s="59">
        <v>3333.33</v>
      </c>
      <c r="G16" s="54"/>
      <c r="H16" s="39">
        <f t="shared" si="0"/>
      </c>
      <c r="I16" s="47"/>
      <c r="L16" s="7"/>
      <c r="M16" s="40"/>
    </row>
    <row r="17" spans="1:13" s="8" customFormat="1" ht="112.5">
      <c r="A17" s="101"/>
      <c r="B17" s="37">
        <v>4</v>
      </c>
      <c r="C17" s="35" t="s">
        <v>66</v>
      </c>
      <c r="D17" s="38" t="s">
        <v>35</v>
      </c>
      <c r="E17" s="56">
        <v>1</v>
      </c>
      <c r="F17" s="59">
        <v>12666.67</v>
      </c>
      <c r="G17" s="54"/>
      <c r="H17" s="39">
        <f t="shared" si="0"/>
      </c>
      <c r="I17" s="47"/>
      <c r="L17" s="7"/>
      <c r="M17" s="40"/>
    </row>
    <row r="18" spans="1:13" s="8" customFormat="1" ht="56.25">
      <c r="A18" s="101"/>
      <c r="B18" s="37">
        <v>5</v>
      </c>
      <c r="C18" s="35" t="s">
        <v>67</v>
      </c>
      <c r="D18" s="38" t="s">
        <v>35</v>
      </c>
      <c r="E18" s="56">
        <v>1</v>
      </c>
      <c r="F18" s="59">
        <v>14000</v>
      </c>
      <c r="G18" s="54"/>
      <c r="H18" s="39">
        <f t="shared" si="0"/>
      </c>
      <c r="I18" s="47"/>
      <c r="L18" s="7"/>
      <c r="M18" s="40"/>
    </row>
    <row r="19" spans="1:13" s="8" customFormat="1" ht="56.25">
      <c r="A19" s="101"/>
      <c r="B19" s="37">
        <v>6</v>
      </c>
      <c r="C19" s="35" t="s">
        <v>68</v>
      </c>
      <c r="D19" s="38" t="s">
        <v>35</v>
      </c>
      <c r="E19" s="56">
        <v>1</v>
      </c>
      <c r="F19" s="59">
        <v>22000</v>
      </c>
      <c r="G19" s="54"/>
      <c r="H19" s="39">
        <f t="shared" si="0"/>
      </c>
      <c r="I19" s="47"/>
      <c r="L19" s="7"/>
      <c r="M19" s="40"/>
    </row>
    <row r="20" spans="1:13" s="8" customFormat="1" ht="78.75">
      <c r="A20" s="101"/>
      <c r="B20" s="37">
        <v>7</v>
      </c>
      <c r="C20" s="35" t="s">
        <v>69</v>
      </c>
      <c r="D20" s="38" t="s">
        <v>35</v>
      </c>
      <c r="E20" s="56">
        <v>1</v>
      </c>
      <c r="F20" s="59">
        <v>10333.33</v>
      </c>
      <c r="G20" s="54"/>
      <c r="H20" s="39">
        <f t="shared" si="0"/>
      </c>
      <c r="I20" s="47"/>
      <c r="L20" s="7"/>
      <c r="M20" s="40"/>
    </row>
    <row r="21" spans="1:13" s="8" customFormat="1" ht="56.25">
      <c r="A21" s="101"/>
      <c r="B21" s="37">
        <v>8</v>
      </c>
      <c r="C21" s="35" t="s">
        <v>70</v>
      </c>
      <c r="D21" s="38" t="s">
        <v>35</v>
      </c>
      <c r="E21" s="56">
        <v>1</v>
      </c>
      <c r="F21" s="59">
        <v>2116.67</v>
      </c>
      <c r="G21" s="54"/>
      <c r="H21" s="39">
        <f t="shared" si="0"/>
      </c>
      <c r="I21" s="47"/>
      <c r="L21" s="7"/>
      <c r="M21" s="40"/>
    </row>
    <row r="22" spans="1:13" s="8" customFormat="1" ht="45">
      <c r="A22" s="101"/>
      <c r="B22" s="37">
        <v>9</v>
      </c>
      <c r="C22" s="35" t="s">
        <v>71</v>
      </c>
      <c r="D22" s="38" t="s">
        <v>35</v>
      </c>
      <c r="E22" s="56">
        <v>1</v>
      </c>
      <c r="F22" s="59">
        <v>1233.33</v>
      </c>
      <c r="G22" s="54"/>
      <c r="H22" s="39">
        <f t="shared" si="0"/>
      </c>
      <c r="I22" s="47"/>
      <c r="L22" s="7"/>
      <c r="M22" s="40"/>
    </row>
    <row r="23" spans="1:13" s="8" customFormat="1" ht="45">
      <c r="A23" s="101"/>
      <c r="B23" s="37">
        <v>10</v>
      </c>
      <c r="C23" s="35" t="s">
        <v>72</v>
      </c>
      <c r="D23" s="38" t="s">
        <v>35</v>
      </c>
      <c r="E23" s="56">
        <v>1</v>
      </c>
      <c r="F23" s="59">
        <v>3033.33</v>
      </c>
      <c r="G23" s="54"/>
      <c r="H23" s="39">
        <f t="shared" si="0"/>
      </c>
      <c r="I23" s="47"/>
      <c r="L23" s="7"/>
      <c r="M23" s="40"/>
    </row>
    <row r="24" spans="1:13" s="8" customFormat="1" ht="56.25">
      <c r="A24" s="89"/>
      <c r="B24" s="37">
        <v>11</v>
      </c>
      <c r="C24" s="35" t="s">
        <v>73</v>
      </c>
      <c r="D24" s="38" t="s">
        <v>35</v>
      </c>
      <c r="E24" s="56">
        <v>1</v>
      </c>
      <c r="F24" s="59">
        <v>1833.33</v>
      </c>
      <c r="G24" s="54"/>
      <c r="H24" s="39">
        <f t="shared" si="0"/>
      </c>
      <c r="I24" s="47"/>
      <c r="L24" s="7"/>
      <c r="M24" s="40"/>
    </row>
    <row r="25" spans="1:13" s="8" customFormat="1" ht="21" customHeight="1">
      <c r="A25" s="73"/>
      <c r="B25" s="74"/>
      <c r="C25" s="75"/>
      <c r="D25" s="76"/>
      <c r="E25" s="77"/>
      <c r="F25" s="52" t="s">
        <v>34</v>
      </c>
      <c r="G25" s="59"/>
      <c r="H25" s="39">
        <f>SUM(H14:H24)</f>
        <v>0</v>
      </c>
      <c r="I25" s="47"/>
      <c r="L25" s="7"/>
      <c r="M25" s="40"/>
    </row>
    <row r="26" spans="1:13" s="8" customFormat="1" ht="21" customHeight="1">
      <c r="A26" s="72"/>
      <c r="B26" s="66"/>
      <c r="C26" s="36" t="s">
        <v>75</v>
      </c>
      <c r="D26" s="67"/>
      <c r="E26" s="68"/>
      <c r="F26" s="52"/>
      <c r="G26" s="59"/>
      <c r="H26" s="39"/>
      <c r="I26" s="47"/>
      <c r="L26" s="7"/>
      <c r="M26" s="40"/>
    </row>
    <row r="27" spans="1:13" s="8" customFormat="1" ht="78.75">
      <c r="A27" s="78">
        <v>2</v>
      </c>
      <c r="B27" s="37">
        <v>1</v>
      </c>
      <c r="C27" s="35" t="s">
        <v>74</v>
      </c>
      <c r="D27" s="38" t="s">
        <v>35</v>
      </c>
      <c r="E27" s="56">
        <v>1</v>
      </c>
      <c r="F27" s="59">
        <v>13000</v>
      </c>
      <c r="G27" s="54"/>
      <c r="H27" s="39">
        <f>IF(G27="","",IF(ISTEXT(G27),"NC",G27*E27))</f>
      </c>
      <c r="I27" s="47"/>
      <c r="L27" s="7"/>
      <c r="M27" s="40"/>
    </row>
    <row r="28" spans="1:13" s="8" customFormat="1" ht="21" customHeight="1">
      <c r="A28" s="73"/>
      <c r="B28" s="74"/>
      <c r="C28" s="75"/>
      <c r="D28" s="76"/>
      <c r="E28" s="77"/>
      <c r="F28" s="52" t="s">
        <v>36</v>
      </c>
      <c r="G28" s="59"/>
      <c r="H28" s="39">
        <f>SUM(H27:H27)</f>
        <v>0</v>
      </c>
      <c r="I28" s="47"/>
      <c r="L28" s="7"/>
      <c r="M28" s="40"/>
    </row>
    <row r="29" spans="1:13" s="8" customFormat="1" ht="21" customHeight="1">
      <c r="A29" s="65"/>
      <c r="B29" s="66"/>
      <c r="C29" s="36" t="s">
        <v>76</v>
      </c>
      <c r="D29" s="67"/>
      <c r="E29" s="68"/>
      <c r="F29" s="52"/>
      <c r="G29" s="59"/>
      <c r="H29" s="39"/>
      <c r="I29" s="47"/>
      <c r="L29" s="7"/>
      <c r="M29" s="40"/>
    </row>
    <row r="30" spans="1:13" s="8" customFormat="1" ht="112.5">
      <c r="A30" s="37">
        <v>3</v>
      </c>
      <c r="B30" s="37">
        <v>1</v>
      </c>
      <c r="C30" s="35" t="s">
        <v>77</v>
      </c>
      <c r="D30" s="38" t="s">
        <v>35</v>
      </c>
      <c r="E30" s="56">
        <v>1</v>
      </c>
      <c r="F30" s="59">
        <v>10000</v>
      </c>
      <c r="G30" s="54"/>
      <c r="H30" s="39">
        <f>IF(G30="","",IF(ISTEXT(G30),"NC",G30*E30))</f>
      </c>
      <c r="I30" s="47"/>
      <c r="L30" s="7"/>
      <c r="M30" s="40"/>
    </row>
    <row r="31" spans="1:13" s="8" customFormat="1" ht="21" customHeight="1">
      <c r="A31" s="73"/>
      <c r="B31" s="74"/>
      <c r="C31" s="75"/>
      <c r="D31" s="76"/>
      <c r="E31" s="77"/>
      <c r="F31" s="52" t="s">
        <v>37</v>
      </c>
      <c r="G31" s="59"/>
      <c r="H31" s="39">
        <f>SUM(H30:H30)</f>
        <v>0</v>
      </c>
      <c r="I31" s="47"/>
      <c r="L31" s="7"/>
      <c r="M31" s="40"/>
    </row>
    <row r="32" spans="1:13" s="8" customFormat="1" ht="21" customHeight="1">
      <c r="A32" s="65"/>
      <c r="B32" s="66"/>
      <c r="C32" s="36" t="s">
        <v>80</v>
      </c>
      <c r="D32" s="67"/>
      <c r="E32" s="68"/>
      <c r="F32" s="52"/>
      <c r="G32" s="59"/>
      <c r="H32" s="39"/>
      <c r="I32" s="47"/>
      <c r="L32" s="7"/>
      <c r="M32" s="40"/>
    </row>
    <row r="33" spans="1:13" s="8" customFormat="1" ht="22.5">
      <c r="A33" s="88">
        <v>4</v>
      </c>
      <c r="B33" s="37">
        <v>1</v>
      </c>
      <c r="C33" s="35" t="s">
        <v>78</v>
      </c>
      <c r="D33" s="38" t="s">
        <v>35</v>
      </c>
      <c r="E33" s="56">
        <v>4</v>
      </c>
      <c r="F33" s="59">
        <v>4433.33</v>
      </c>
      <c r="G33" s="54"/>
      <c r="H33" s="39">
        <f>IF(G33="","",IF(ISTEXT(G33),"NC",G33*E33))</f>
      </c>
      <c r="I33" s="47"/>
      <c r="L33" s="7"/>
      <c r="M33" s="40"/>
    </row>
    <row r="34" spans="1:13" s="8" customFormat="1" ht="22.5">
      <c r="A34" s="89"/>
      <c r="B34" s="37">
        <v>2</v>
      </c>
      <c r="C34" s="35" t="s">
        <v>79</v>
      </c>
      <c r="D34" s="38" t="s">
        <v>35</v>
      </c>
      <c r="E34" s="56">
        <v>1</v>
      </c>
      <c r="F34" s="59">
        <v>1933.33</v>
      </c>
      <c r="G34" s="54"/>
      <c r="H34" s="39">
        <f>IF(G34="","",IF(ISTEXT(G34),"NC",G34*E34))</f>
      </c>
      <c r="I34" s="47"/>
      <c r="L34" s="7"/>
      <c r="M34" s="40"/>
    </row>
    <row r="35" spans="1:13" s="8" customFormat="1" ht="21" customHeight="1">
      <c r="A35" s="73"/>
      <c r="B35" s="74"/>
      <c r="C35" s="75"/>
      <c r="D35" s="76"/>
      <c r="E35" s="77"/>
      <c r="F35" s="52" t="s">
        <v>38</v>
      </c>
      <c r="G35" s="59"/>
      <c r="H35" s="39">
        <f>SUM(H33:H34)</f>
        <v>0</v>
      </c>
      <c r="I35" s="47"/>
      <c r="L35" s="7"/>
      <c r="M35" s="40"/>
    </row>
    <row r="36" spans="1:13" s="8" customFormat="1" ht="21" customHeight="1">
      <c r="A36" s="72"/>
      <c r="B36" s="66"/>
      <c r="C36" s="36" t="s">
        <v>82</v>
      </c>
      <c r="D36" s="67"/>
      <c r="E36" s="68"/>
      <c r="F36" s="52"/>
      <c r="G36" s="59"/>
      <c r="H36" s="39"/>
      <c r="I36" s="47"/>
      <c r="L36" s="7"/>
      <c r="M36" s="40"/>
    </row>
    <row r="37" spans="1:13" s="8" customFormat="1" ht="67.5">
      <c r="A37" s="78">
        <v>5</v>
      </c>
      <c r="B37" s="37">
        <v>1</v>
      </c>
      <c r="C37" s="35" t="s">
        <v>81</v>
      </c>
      <c r="D37" s="38" t="s">
        <v>35</v>
      </c>
      <c r="E37" s="56">
        <v>45</v>
      </c>
      <c r="F37" s="59">
        <v>206.67</v>
      </c>
      <c r="G37" s="54"/>
      <c r="H37" s="39">
        <f>IF(G37="","",IF(ISTEXT(G37),"NC",G37*E37))</f>
      </c>
      <c r="I37" s="47"/>
      <c r="L37" s="7"/>
      <c r="M37" s="40"/>
    </row>
    <row r="38" spans="1:13" s="8" customFormat="1" ht="21" customHeight="1">
      <c r="A38" s="73"/>
      <c r="B38" s="74"/>
      <c r="C38" s="75"/>
      <c r="D38" s="76"/>
      <c r="E38" s="77"/>
      <c r="F38" s="52" t="s">
        <v>39</v>
      </c>
      <c r="G38" s="59"/>
      <c r="H38" s="39">
        <f>SUM(H37:H37)</f>
        <v>0</v>
      </c>
      <c r="I38" s="47"/>
      <c r="L38" s="7"/>
      <c r="M38" s="40"/>
    </row>
    <row r="39" spans="1:13" s="8" customFormat="1" ht="21" customHeight="1">
      <c r="A39" s="65"/>
      <c r="B39" s="66"/>
      <c r="C39" s="36" t="s">
        <v>85</v>
      </c>
      <c r="D39" s="67"/>
      <c r="E39" s="68"/>
      <c r="F39" s="52"/>
      <c r="G39" s="59"/>
      <c r="H39" s="39"/>
      <c r="I39" s="47"/>
      <c r="L39" s="7"/>
      <c r="M39" s="40"/>
    </row>
    <row r="40" spans="1:13" s="8" customFormat="1" ht="22.5">
      <c r="A40" s="88">
        <v>6</v>
      </c>
      <c r="B40" s="37">
        <v>1</v>
      </c>
      <c r="C40" s="35" t="s">
        <v>83</v>
      </c>
      <c r="D40" s="38" t="s">
        <v>35</v>
      </c>
      <c r="E40" s="56">
        <v>40</v>
      </c>
      <c r="F40" s="59">
        <v>184</v>
      </c>
      <c r="G40" s="54"/>
      <c r="H40" s="39">
        <f>IF(G40="","",IF(ISTEXT(G40),"NC",G40*E40))</f>
      </c>
      <c r="I40" s="47"/>
      <c r="L40" s="7"/>
      <c r="M40" s="40"/>
    </row>
    <row r="41" spans="1:13" s="8" customFormat="1" ht="22.5">
      <c r="A41" s="89"/>
      <c r="B41" s="37">
        <v>2</v>
      </c>
      <c r="C41" s="35" t="s">
        <v>84</v>
      </c>
      <c r="D41" s="38" t="s">
        <v>35</v>
      </c>
      <c r="E41" s="56">
        <v>32</v>
      </c>
      <c r="F41" s="59">
        <v>166.67</v>
      </c>
      <c r="G41" s="54"/>
      <c r="H41" s="39">
        <f>IF(G41="","",IF(ISTEXT(G41),"NC",G41*E41))</f>
      </c>
      <c r="I41" s="47"/>
      <c r="L41" s="7"/>
      <c r="M41" s="40"/>
    </row>
    <row r="42" spans="1:13" s="8" customFormat="1" ht="21" customHeight="1">
      <c r="A42" s="73"/>
      <c r="B42" s="74"/>
      <c r="C42" s="75"/>
      <c r="D42" s="76"/>
      <c r="E42" s="77"/>
      <c r="F42" s="52" t="s">
        <v>40</v>
      </c>
      <c r="G42" s="59"/>
      <c r="H42" s="39">
        <f>SUM(H40:H41)</f>
        <v>0</v>
      </c>
      <c r="I42" s="47"/>
      <c r="L42" s="7"/>
      <c r="M42" s="40"/>
    </row>
    <row r="43" spans="1:13" s="30" customFormat="1" ht="11.25">
      <c r="A43" s="37"/>
      <c r="B43" s="37"/>
      <c r="F43" s="53"/>
      <c r="G43" s="95" t="s">
        <v>27</v>
      </c>
      <c r="H43" s="96"/>
      <c r="I43" s="48"/>
      <c r="M43" s="42"/>
    </row>
    <row r="44" spans="7:9" ht="14.25" customHeight="1">
      <c r="G44" s="99">
        <f>IF(SUM(H14:H42)=0,"",SUM(H14:H42)/2)</f>
      </c>
      <c r="H44" s="100"/>
      <c r="I44" s="49"/>
    </row>
    <row r="45" spans="1:13" s="43" customFormat="1" ht="24" customHeight="1">
      <c r="A45" s="91" t="str">
        <f>" - "&amp;Dados!B21</f>
        <v> - Os serviços/objeto da presente Licitação serão prestados nos dias 26, 27 e 28 de Julho de 2019, conforme solicitação da Secretaria Municipal de Educação, Cultura, Esporte e Lazer.</v>
      </c>
      <c r="B45" s="91"/>
      <c r="C45" s="91"/>
      <c r="D45" s="91"/>
      <c r="E45" s="91"/>
      <c r="F45" s="91"/>
      <c r="G45" s="91"/>
      <c r="H45" s="91"/>
      <c r="I45" s="50"/>
      <c r="M45" s="44"/>
    </row>
    <row r="46" spans="1:13" s="43" customFormat="1" ht="28.5" customHeight="1">
      <c r="A46" s="91" t="str">
        <f>" - "&amp;Dados!B22</f>
        <v> - As especificações detalhadas do lote 01 (Estrutura) devem atender aos detalhamentos do Termo de Referência (Anexo II)</v>
      </c>
      <c r="B46" s="91"/>
      <c r="C46" s="91"/>
      <c r="D46" s="91"/>
      <c r="E46" s="91"/>
      <c r="F46" s="91"/>
      <c r="G46" s="91"/>
      <c r="H46" s="91"/>
      <c r="I46" s="50"/>
      <c r="M46" s="44"/>
    </row>
    <row r="47" spans="1:13" s="43" customFormat="1" ht="9">
      <c r="A47" s="91" t="str">
        <f>" - "&amp;Dados!B23</f>
        <v> - O pagamento do objeto de que trata o PREGÃO PRESENCIAL 092/2019, e consequente contrato serão efetuados pela Tesouraria da Prefeitura Municipal de Sumidouro.</v>
      </c>
      <c r="B47" s="91"/>
      <c r="C47" s="91"/>
      <c r="D47" s="91"/>
      <c r="E47" s="91"/>
      <c r="F47" s="91"/>
      <c r="G47" s="91"/>
      <c r="H47" s="91"/>
      <c r="I47" s="50"/>
      <c r="M47" s="44"/>
    </row>
    <row r="48" spans="1:13" s="30" customFormat="1" ht="9" customHeight="1">
      <c r="A48" s="91" t="str">
        <f>" - "&amp;Dados!B24</f>
        <v> - Proposta válida por 60 (sessenta) dias</v>
      </c>
      <c r="B48" s="91"/>
      <c r="C48" s="91"/>
      <c r="D48" s="91"/>
      <c r="E48" s="91"/>
      <c r="F48" s="91"/>
      <c r="G48" s="91"/>
      <c r="H48" s="91"/>
      <c r="I48" s="48"/>
      <c r="M48" s="42"/>
    </row>
    <row r="49" ht="12.75">
      <c r="I49" s="51"/>
    </row>
    <row r="50" spans="1:9" ht="36" customHeight="1">
      <c r="A50" s="90" t="s">
        <v>42</v>
      </c>
      <c r="B50" s="90"/>
      <c r="C50" s="90"/>
      <c r="D50" s="90"/>
      <c r="E50" s="90"/>
      <c r="F50" s="90"/>
      <c r="G50" s="90"/>
      <c r="H50" s="90"/>
      <c r="I50" s="51"/>
    </row>
    <row r="51" ht="12.75">
      <c r="I51" s="51"/>
    </row>
    <row r="54" spans="2:4" ht="12.75">
      <c r="B54" s="79" t="s">
        <v>43</v>
      </c>
      <c r="C54" s="79" t="s">
        <v>98</v>
      </c>
      <c r="D54" s="79" t="s">
        <v>99</v>
      </c>
    </row>
    <row r="55" spans="2:4" ht="22.5">
      <c r="B55" s="80" t="s">
        <v>44</v>
      </c>
      <c r="C55" s="81" t="s">
        <v>45</v>
      </c>
      <c r="D55" s="84"/>
    </row>
    <row r="56" spans="2:4" ht="22.5">
      <c r="B56" s="80" t="s">
        <v>46</v>
      </c>
      <c r="C56" s="81" t="s">
        <v>47</v>
      </c>
      <c r="D56" s="84"/>
    </row>
    <row r="57" spans="2:4" ht="12.75">
      <c r="B57" s="80" t="s">
        <v>48</v>
      </c>
      <c r="C57" s="81" t="s">
        <v>49</v>
      </c>
      <c r="D57" s="84"/>
    </row>
    <row r="58" spans="2:4" ht="12.75">
      <c r="B58" s="80" t="s">
        <v>50</v>
      </c>
      <c r="C58" s="81" t="s">
        <v>51</v>
      </c>
      <c r="D58" s="84"/>
    </row>
    <row r="59" spans="2:4" ht="12.75">
      <c r="B59" s="80" t="s">
        <v>52</v>
      </c>
      <c r="C59" s="81" t="s">
        <v>96</v>
      </c>
      <c r="D59" s="85"/>
    </row>
    <row r="60" spans="2:4" ht="12.75">
      <c r="B60" s="80" t="s">
        <v>54</v>
      </c>
      <c r="C60" s="81" t="s">
        <v>53</v>
      </c>
      <c r="D60" s="85"/>
    </row>
    <row r="61" spans="2:4" ht="12.75">
      <c r="B61" s="80" t="s">
        <v>97</v>
      </c>
      <c r="C61" s="81" t="s">
        <v>55</v>
      </c>
      <c r="D61" s="84"/>
    </row>
    <row r="62" spans="2:4" ht="12.75">
      <c r="B62" s="79" t="s">
        <v>56</v>
      </c>
      <c r="C62" s="82" t="s">
        <v>57</v>
      </c>
      <c r="D62" s="84"/>
    </row>
    <row r="63" spans="2:4" ht="12.75">
      <c r="B63" s="79" t="s">
        <v>58</v>
      </c>
      <c r="C63" s="82" t="s">
        <v>59</v>
      </c>
      <c r="D63" s="84"/>
    </row>
    <row r="64" spans="2:4" ht="12.75">
      <c r="B64" s="79" t="s">
        <v>60</v>
      </c>
      <c r="C64" s="83" t="s">
        <v>61</v>
      </c>
      <c r="D64" s="84">
        <f>SUM(D55:D63)</f>
        <v>0</v>
      </c>
    </row>
    <row r="65" spans="2:4" ht="12.75">
      <c r="B65" s="70"/>
      <c r="C65" s="69"/>
      <c r="D65" s="86"/>
    </row>
    <row r="66" spans="2:4" ht="12.75">
      <c r="B66" s="79" t="s">
        <v>43</v>
      </c>
      <c r="C66" s="79" t="s">
        <v>100</v>
      </c>
      <c r="D66" s="87" t="s">
        <v>99</v>
      </c>
    </row>
    <row r="67" spans="2:4" ht="22.5">
      <c r="B67" s="80" t="s">
        <v>44</v>
      </c>
      <c r="C67" s="81" t="s">
        <v>45</v>
      </c>
      <c r="D67" s="84"/>
    </row>
    <row r="68" spans="2:4" ht="22.5">
      <c r="B68" s="80" t="s">
        <v>46</v>
      </c>
      <c r="C68" s="81" t="s">
        <v>47</v>
      </c>
      <c r="D68" s="84"/>
    </row>
    <row r="69" spans="2:4" ht="12.75">
      <c r="B69" s="80" t="s">
        <v>48</v>
      </c>
      <c r="C69" s="81" t="s">
        <v>49</v>
      </c>
      <c r="D69" s="84"/>
    </row>
    <row r="70" spans="2:4" ht="12.75">
      <c r="B70" s="80" t="s">
        <v>50</v>
      </c>
      <c r="C70" s="81" t="s">
        <v>51</v>
      </c>
      <c r="D70" s="84"/>
    </row>
    <row r="71" spans="2:4" ht="12.75">
      <c r="B71" s="80" t="s">
        <v>52</v>
      </c>
      <c r="C71" s="81" t="s">
        <v>96</v>
      </c>
      <c r="D71" s="85"/>
    </row>
    <row r="72" spans="2:4" ht="12.75">
      <c r="B72" s="80" t="s">
        <v>54</v>
      </c>
      <c r="C72" s="81" t="s">
        <v>53</v>
      </c>
      <c r="D72" s="85"/>
    </row>
    <row r="73" spans="2:4" ht="12.75">
      <c r="B73" s="80" t="s">
        <v>97</v>
      </c>
      <c r="C73" s="81" t="s">
        <v>55</v>
      </c>
      <c r="D73" s="84"/>
    </row>
    <row r="74" spans="2:4" ht="12.75">
      <c r="B74" s="79" t="s">
        <v>56</v>
      </c>
      <c r="C74" s="82" t="s">
        <v>57</v>
      </c>
      <c r="D74" s="84"/>
    </row>
    <row r="75" spans="2:4" ht="12.75">
      <c r="B75" s="79" t="s">
        <v>58</v>
      </c>
      <c r="C75" s="82" t="s">
        <v>59</v>
      </c>
      <c r="D75" s="84"/>
    </row>
    <row r="76" spans="2:4" ht="12.75">
      <c r="B76" s="79" t="s">
        <v>60</v>
      </c>
      <c r="C76" s="83" t="s">
        <v>61</v>
      </c>
      <c r="D76" s="84">
        <f>SUM(D67:D75)</f>
        <v>0</v>
      </c>
    </row>
    <row r="77" spans="2:4" ht="12.75">
      <c r="B77" s="70"/>
      <c r="C77" s="69"/>
      <c r="D77" s="86"/>
    </row>
    <row r="78" spans="2:4" ht="12.75">
      <c r="B78" s="79" t="s">
        <v>43</v>
      </c>
      <c r="C78" s="79" t="s">
        <v>101</v>
      </c>
      <c r="D78" s="87" t="s">
        <v>99</v>
      </c>
    </row>
    <row r="79" spans="2:4" ht="22.5">
      <c r="B79" s="80" t="s">
        <v>44</v>
      </c>
      <c r="C79" s="81" t="s">
        <v>45</v>
      </c>
      <c r="D79" s="84"/>
    </row>
    <row r="80" spans="2:4" ht="22.5">
      <c r="B80" s="80" t="s">
        <v>46</v>
      </c>
      <c r="C80" s="81" t="s">
        <v>47</v>
      </c>
      <c r="D80" s="84"/>
    </row>
    <row r="81" spans="2:4" ht="12.75">
      <c r="B81" s="80" t="s">
        <v>48</v>
      </c>
      <c r="C81" s="81" t="s">
        <v>49</v>
      </c>
      <c r="D81" s="84"/>
    </row>
    <row r="82" spans="2:4" ht="12.75">
      <c r="B82" s="80" t="s">
        <v>50</v>
      </c>
      <c r="C82" s="81" t="s">
        <v>51</v>
      </c>
      <c r="D82" s="84"/>
    </row>
    <row r="83" spans="2:4" ht="12.75">
      <c r="B83" s="80" t="s">
        <v>52</v>
      </c>
      <c r="C83" s="81" t="s">
        <v>96</v>
      </c>
      <c r="D83" s="85"/>
    </row>
    <row r="84" spans="2:4" ht="12.75">
      <c r="B84" s="80" t="s">
        <v>54</v>
      </c>
      <c r="C84" s="81" t="s">
        <v>53</v>
      </c>
      <c r="D84" s="85"/>
    </row>
    <row r="85" spans="2:4" ht="12.75">
      <c r="B85" s="80" t="s">
        <v>97</v>
      </c>
      <c r="C85" s="81" t="s">
        <v>55</v>
      </c>
      <c r="D85" s="84"/>
    </row>
    <row r="86" spans="2:4" ht="12.75">
      <c r="B86" s="79" t="s">
        <v>56</v>
      </c>
      <c r="C86" s="82" t="s">
        <v>57</v>
      </c>
      <c r="D86" s="84"/>
    </row>
    <row r="87" spans="2:4" ht="12.75">
      <c r="B87" s="79" t="s">
        <v>58</v>
      </c>
      <c r="C87" s="82" t="s">
        <v>59</v>
      </c>
      <c r="D87" s="84"/>
    </row>
    <row r="88" spans="2:4" ht="12.75">
      <c r="B88" s="79" t="s">
        <v>60</v>
      </c>
      <c r="C88" s="83" t="s">
        <v>61</v>
      </c>
      <c r="D88" s="84">
        <f>SUM(D79:D87)</f>
        <v>0</v>
      </c>
    </row>
    <row r="89" spans="2:4" ht="12.75">
      <c r="B89" s="70"/>
      <c r="C89" s="69"/>
      <c r="D89" s="86"/>
    </row>
    <row r="90" spans="2:4" ht="12.75">
      <c r="B90" s="79" t="s">
        <v>43</v>
      </c>
      <c r="C90" s="79" t="s">
        <v>102</v>
      </c>
      <c r="D90" s="87" t="s">
        <v>99</v>
      </c>
    </row>
    <row r="91" spans="2:4" ht="22.5">
      <c r="B91" s="80" t="s">
        <v>44</v>
      </c>
      <c r="C91" s="81" t="s">
        <v>45</v>
      </c>
      <c r="D91" s="84"/>
    </row>
    <row r="92" spans="2:4" ht="22.5">
      <c r="B92" s="80" t="s">
        <v>46</v>
      </c>
      <c r="C92" s="81" t="s">
        <v>47</v>
      </c>
      <c r="D92" s="84"/>
    </row>
    <row r="93" spans="2:4" ht="12.75">
      <c r="B93" s="80" t="s">
        <v>48</v>
      </c>
      <c r="C93" s="81" t="s">
        <v>49</v>
      </c>
      <c r="D93" s="84"/>
    </row>
    <row r="94" spans="2:4" ht="12.75">
      <c r="B94" s="80" t="s">
        <v>50</v>
      </c>
      <c r="C94" s="81" t="s">
        <v>51</v>
      </c>
      <c r="D94" s="84"/>
    </row>
    <row r="95" spans="2:4" ht="12.75">
      <c r="B95" s="80" t="s">
        <v>52</v>
      </c>
      <c r="C95" s="81" t="s">
        <v>96</v>
      </c>
      <c r="D95" s="85"/>
    </row>
    <row r="96" spans="2:4" ht="12.75">
      <c r="B96" s="80" t="s">
        <v>54</v>
      </c>
      <c r="C96" s="81" t="s">
        <v>53</v>
      </c>
      <c r="D96" s="85"/>
    </row>
    <row r="97" spans="2:4" ht="12.75">
      <c r="B97" s="80" t="s">
        <v>97</v>
      </c>
      <c r="C97" s="81" t="s">
        <v>55</v>
      </c>
      <c r="D97" s="84"/>
    </row>
    <row r="98" spans="2:4" ht="12.75">
      <c r="B98" s="79" t="s">
        <v>56</v>
      </c>
      <c r="C98" s="82" t="s">
        <v>57</v>
      </c>
      <c r="D98" s="84"/>
    </row>
    <row r="99" spans="2:4" ht="12.75">
      <c r="B99" s="79" t="s">
        <v>58</v>
      </c>
      <c r="C99" s="82" t="s">
        <v>59</v>
      </c>
      <c r="D99" s="84"/>
    </row>
    <row r="100" spans="2:4" ht="12.75">
      <c r="B100" s="79" t="s">
        <v>60</v>
      </c>
      <c r="C100" s="83" t="s">
        <v>61</v>
      </c>
      <c r="D100" s="84">
        <f>SUM(D91:D99)</f>
        <v>0</v>
      </c>
    </row>
    <row r="101" spans="2:4" ht="12.75">
      <c r="B101" s="70"/>
      <c r="C101" s="69"/>
      <c r="D101" s="86"/>
    </row>
    <row r="102" spans="2:4" ht="12.75">
      <c r="B102" s="79" t="s">
        <v>43</v>
      </c>
      <c r="C102" s="79" t="s">
        <v>103</v>
      </c>
      <c r="D102" s="87" t="s">
        <v>99</v>
      </c>
    </row>
    <row r="103" spans="2:4" ht="22.5">
      <c r="B103" s="80" t="s">
        <v>44</v>
      </c>
      <c r="C103" s="81" t="s">
        <v>45</v>
      </c>
      <c r="D103" s="84"/>
    </row>
    <row r="104" spans="2:4" ht="22.5">
      <c r="B104" s="80" t="s">
        <v>46</v>
      </c>
      <c r="C104" s="81" t="s">
        <v>47</v>
      </c>
      <c r="D104" s="84"/>
    </row>
    <row r="105" spans="2:4" ht="12.75">
      <c r="B105" s="80" t="s">
        <v>48</v>
      </c>
      <c r="C105" s="81" t="s">
        <v>49</v>
      </c>
      <c r="D105" s="84"/>
    </row>
    <row r="106" spans="2:4" ht="12.75">
      <c r="B106" s="80" t="s">
        <v>50</v>
      </c>
      <c r="C106" s="81" t="s">
        <v>51</v>
      </c>
      <c r="D106" s="84"/>
    </row>
    <row r="107" spans="2:4" ht="12.75">
      <c r="B107" s="80" t="s">
        <v>52</v>
      </c>
      <c r="C107" s="81" t="s">
        <v>96</v>
      </c>
      <c r="D107" s="85"/>
    </row>
    <row r="108" spans="2:4" ht="12.75">
      <c r="B108" s="80" t="s">
        <v>54</v>
      </c>
      <c r="C108" s="81" t="s">
        <v>53</v>
      </c>
      <c r="D108" s="85"/>
    </row>
    <row r="109" spans="2:4" ht="12.75">
      <c r="B109" s="80" t="s">
        <v>97</v>
      </c>
      <c r="C109" s="81" t="s">
        <v>55</v>
      </c>
      <c r="D109" s="84"/>
    </row>
    <row r="110" spans="2:4" ht="12.75">
      <c r="B110" s="79" t="s">
        <v>56</v>
      </c>
      <c r="C110" s="82" t="s">
        <v>57</v>
      </c>
      <c r="D110" s="84"/>
    </row>
    <row r="111" spans="2:4" ht="12.75">
      <c r="B111" s="79" t="s">
        <v>58</v>
      </c>
      <c r="C111" s="82" t="s">
        <v>59</v>
      </c>
      <c r="D111" s="84"/>
    </row>
    <row r="112" spans="2:4" ht="12.75">
      <c r="B112" s="79" t="s">
        <v>60</v>
      </c>
      <c r="C112" s="83" t="s">
        <v>61</v>
      </c>
      <c r="D112" s="84">
        <f>SUM(D103:D111)</f>
        <v>0</v>
      </c>
    </row>
    <row r="113" spans="2:4" ht="12.75">
      <c r="B113" s="70"/>
      <c r="C113" s="69"/>
      <c r="D113" s="86"/>
    </row>
    <row r="114" spans="2:4" ht="12.75">
      <c r="B114" s="79" t="s">
        <v>43</v>
      </c>
      <c r="C114" s="79" t="s">
        <v>104</v>
      </c>
      <c r="D114" s="87" t="s">
        <v>99</v>
      </c>
    </row>
    <row r="115" spans="2:4" ht="22.5">
      <c r="B115" s="80" t="s">
        <v>44</v>
      </c>
      <c r="C115" s="81" t="s">
        <v>45</v>
      </c>
      <c r="D115" s="84"/>
    </row>
    <row r="116" spans="2:4" ht="22.5">
      <c r="B116" s="80" t="s">
        <v>46</v>
      </c>
      <c r="C116" s="81" t="s">
        <v>47</v>
      </c>
      <c r="D116" s="84"/>
    </row>
    <row r="117" spans="2:4" ht="12.75">
      <c r="B117" s="80" t="s">
        <v>48</v>
      </c>
      <c r="C117" s="81" t="s">
        <v>49</v>
      </c>
      <c r="D117" s="84"/>
    </row>
    <row r="118" spans="2:4" ht="12.75">
      <c r="B118" s="80" t="s">
        <v>50</v>
      </c>
      <c r="C118" s="81" t="s">
        <v>51</v>
      </c>
      <c r="D118" s="84"/>
    </row>
    <row r="119" spans="2:4" ht="12.75">
      <c r="B119" s="80" t="s">
        <v>52</v>
      </c>
      <c r="C119" s="81" t="s">
        <v>96</v>
      </c>
      <c r="D119" s="85"/>
    </row>
    <row r="120" spans="2:4" ht="12.75">
      <c r="B120" s="80" t="s">
        <v>54</v>
      </c>
      <c r="C120" s="81" t="s">
        <v>53</v>
      </c>
      <c r="D120" s="85"/>
    </row>
    <row r="121" spans="2:4" ht="12.75">
      <c r="B121" s="80" t="s">
        <v>97</v>
      </c>
      <c r="C121" s="81" t="s">
        <v>55</v>
      </c>
      <c r="D121" s="84"/>
    </row>
    <row r="122" spans="2:4" ht="12.75">
      <c r="B122" s="79" t="s">
        <v>56</v>
      </c>
      <c r="C122" s="82" t="s">
        <v>57</v>
      </c>
      <c r="D122" s="84"/>
    </row>
    <row r="123" spans="2:4" ht="12.75">
      <c r="B123" s="79" t="s">
        <v>58</v>
      </c>
      <c r="C123" s="82" t="s">
        <v>59</v>
      </c>
      <c r="D123" s="84"/>
    </row>
    <row r="124" spans="2:4" ht="12.75">
      <c r="B124" s="79" t="s">
        <v>60</v>
      </c>
      <c r="C124" s="83" t="s">
        <v>61</v>
      </c>
      <c r="D124" s="84">
        <f>SUM(D115:D123)</f>
        <v>0</v>
      </c>
    </row>
  </sheetData>
  <sheetProtection/>
  <autoFilter ref="B11:H48"/>
  <mergeCells count="19">
    <mergeCell ref="B8:H8"/>
    <mergeCell ref="B9:H9"/>
    <mergeCell ref="B10:C10"/>
    <mergeCell ref="A46:H46"/>
    <mergeCell ref="G44:H44"/>
    <mergeCell ref="E10:H10"/>
    <mergeCell ref="A45:H45"/>
    <mergeCell ref="A14:A24"/>
    <mergeCell ref="A33:A34"/>
    <mergeCell ref="A2:H2"/>
    <mergeCell ref="A4:H4"/>
    <mergeCell ref="D6:E6"/>
    <mergeCell ref="F6:G6"/>
    <mergeCell ref="A5:H5"/>
    <mergeCell ref="A40:A41"/>
    <mergeCell ref="A50:H50"/>
    <mergeCell ref="A47:H47"/>
    <mergeCell ref="A48:H48"/>
    <mergeCell ref="G43:H43"/>
  </mergeCells>
  <conditionalFormatting sqref="G43">
    <cfRule type="expression" priority="1" dxfId="12" stopIfTrue="1">
      <formula>IF($K43="Empate",IF(I43=1,TRUE(),FALSE()),FALSE())</formula>
    </cfRule>
    <cfRule type="expression" priority="2" dxfId="13" stopIfTrue="1">
      <formula>IF(I43="&gt;",FALSE(),IF(I43&gt;0,TRUE(),FALSE()))</formula>
    </cfRule>
    <cfRule type="expression" priority="3" dxfId="0" stopIfTrue="1">
      <formula>IF(I43="&gt;",TRUE(),FALSE())</formula>
    </cfRule>
  </conditionalFormatting>
  <conditionalFormatting sqref="G44">
    <cfRule type="expression" priority="4" dxfId="9" stopIfTrue="1">
      <formula>IF($K43="OK",IF(I43=1,TRUE(),FALSE()),FALSE())</formula>
    </cfRule>
    <cfRule type="expression" priority="5" dxfId="14" stopIfTrue="1">
      <formula>IF($K43="Empate",IF(I43=1,TRUE(),FALSE()),FALSE())</formula>
    </cfRule>
    <cfRule type="expression" priority="6" dxfId="7" stopIfTrue="1">
      <formula>IF($K43="Empate",IF(I43=2,TRUE(),FALSE()),FALSE())</formula>
    </cfRule>
  </conditionalFormatting>
  <conditionalFormatting sqref="E14:E42">
    <cfRule type="expression" priority="12" dxfId="5" stopIfTrue="1">
      <formula>$B14</formula>
    </cfRule>
  </conditionalFormatting>
  <conditionalFormatting sqref="H14:H42">
    <cfRule type="expression" priority="25" dxfId="0" stopIfTrue="1">
      <formula>IF(ISTEXT(G14),FALSE(),IF(G14&gt;F14,TRUE(),FALSE()))</formula>
    </cfRule>
  </conditionalFormatting>
  <conditionalFormatting sqref="G27 G33:G34 G37 G30 G14:G24 G40:G41">
    <cfRule type="cellIs" priority="11" dxfId="6" operator="equal" stopIfTrue="1">
      <formula>""</formula>
    </cfRule>
  </conditionalFormatting>
  <conditionalFormatting sqref="C27 C37 C33:C34 C30 C14:C24 C40:C41">
    <cfRule type="expression" priority="10" dxfId="2" stopIfTrue="1">
      <formula>IF(#REF!=1,IF(#REF!=0,1,0),0)</formula>
    </cfRule>
  </conditionalFormatting>
  <conditionalFormatting sqref="E10:H10 B8:B9 C8:H8 B10:C10">
    <cfRule type="cellIs" priority="24" dxfId="1" operator="equal" stopIfTrue="1">
      <formula>$F$1</formula>
    </cfRule>
  </conditionalFormatting>
  <printOptions horizontalCentered="1"/>
  <pageMargins left="0.5118110236220472" right="0.31496062992125984" top="0.3937007874015748" bottom="1.0236220472440944" header="0.5118110236220472" footer="0.5511811023622047"/>
  <pageSetup fitToHeight="20" horizontalDpi="600" verticalDpi="600" orientation="portrait" paperSize="9" scale="68" r:id="rId4"/>
  <headerFooter alignWithMargins="0">
    <oddHeader>&amp;R&amp;"Arial,Negrito"&amp;6Página &amp;P de &amp;N.</oddHeader>
    <oddFooter>&amp;C
____________________________________
Assinatura e Carimbo</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Plan2"/>
  <dimension ref="A1:IV25"/>
  <sheetViews>
    <sheetView zoomScalePageLayoutView="0" workbookViewId="0" topLeftCell="A1">
      <selection activeCell="B4" sqref="B4"/>
    </sheetView>
  </sheetViews>
  <sheetFormatPr defaultColWidth="9.140625" defaultRowHeight="12.75"/>
  <cols>
    <col min="1" max="1" width="12.28125" style="0" customWidth="1"/>
    <col min="2" max="2" width="51.8515625" style="0" customWidth="1"/>
    <col min="3" max="4" width="27.140625" style="0" customWidth="1"/>
    <col min="5" max="7" width="20.421875" style="0" customWidth="1"/>
    <col min="8" max="9" width="19.28125" style="0" customWidth="1"/>
    <col min="10" max="13" width="14.57421875" style="0" customWidth="1"/>
    <col min="14" max="15" width="9.28125" style="0" customWidth="1"/>
  </cols>
  <sheetData>
    <row r="1" spans="1:7" ht="12.75">
      <c r="A1" s="17" t="s">
        <v>9</v>
      </c>
      <c r="B1" s="9" t="s">
        <v>86</v>
      </c>
      <c r="E1" s="4"/>
      <c r="F1" s="4"/>
      <c r="G1" s="4"/>
    </row>
    <row r="2" spans="1:7" ht="12.75">
      <c r="A2" s="17" t="s">
        <v>10</v>
      </c>
      <c r="B2" t="s">
        <v>95</v>
      </c>
      <c r="E2" s="4"/>
      <c r="F2" s="4"/>
      <c r="G2" s="4"/>
    </row>
    <row r="3" spans="1:7" ht="12.75">
      <c r="A3" s="17" t="s">
        <v>11</v>
      </c>
      <c r="B3" s="5" t="s">
        <v>87</v>
      </c>
      <c r="C3" s="5"/>
      <c r="E3" s="4"/>
      <c r="F3" s="4"/>
      <c r="G3" s="4"/>
    </row>
    <row r="4" spans="1:7" ht="12.75">
      <c r="A4" s="17" t="s">
        <v>12</v>
      </c>
      <c r="B4" s="11" t="s">
        <v>105</v>
      </c>
      <c r="C4" s="5"/>
      <c r="E4" s="4"/>
      <c r="F4" s="4"/>
      <c r="G4" s="4"/>
    </row>
    <row r="5" spans="1:7" ht="12.75">
      <c r="A5" s="17" t="s">
        <v>13</v>
      </c>
      <c r="B5" s="11" t="s">
        <v>88</v>
      </c>
      <c r="C5" s="5"/>
      <c r="E5" s="4"/>
      <c r="F5" s="4"/>
      <c r="G5" s="4"/>
    </row>
    <row r="6" spans="1:7" ht="12.75">
      <c r="A6" s="17" t="s">
        <v>30</v>
      </c>
      <c r="B6" s="14" t="s">
        <v>89</v>
      </c>
      <c r="C6" s="5"/>
      <c r="E6" s="4"/>
      <c r="F6" s="4"/>
      <c r="G6" s="4"/>
    </row>
    <row r="7" spans="1:7" ht="12.75">
      <c r="A7" s="17" t="s">
        <v>14</v>
      </c>
      <c r="B7" s="5" t="s">
        <v>33</v>
      </c>
      <c r="C7" s="5"/>
      <c r="E7" s="4"/>
      <c r="F7" s="4"/>
      <c r="G7" s="4"/>
    </row>
    <row r="8" spans="1:7" ht="12.75">
      <c r="A8" s="26" t="s">
        <v>23</v>
      </c>
      <c r="B8" s="55">
        <v>181560.23</v>
      </c>
      <c r="C8" s="5"/>
      <c r="E8" s="4"/>
      <c r="F8" s="4"/>
      <c r="G8" s="4"/>
    </row>
    <row r="9" spans="1:7" ht="12.75">
      <c r="A9" s="18" t="s">
        <v>0</v>
      </c>
      <c r="E9" s="4"/>
      <c r="F9" s="4"/>
      <c r="G9" s="4"/>
    </row>
    <row r="10" spans="1:7" ht="12.75">
      <c r="A10" s="19" t="s">
        <v>2</v>
      </c>
      <c r="E10" s="4"/>
      <c r="F10" s="4"/>
      <c r="G10" s="4"/>
    </row>
    <row r="11" spans="1:7" ht="12.75">
      <c r="A11" s="20" t="s">
        <v>8</v>
      </c>
      <c r="E11" s="4"/>
      <c r="F11" s="4"/>
      <c r="G11" s="4"/>
    </row>
    <row r="12" spans="1:7" ht="12.75">
      <c r="A12" s="19" t="s">
        <v>20</v>
      </c>
      <c r="E12" s="4"/>
      <c r="F12" s="4"/>
      <c r="G12" s="4"/>
    </row>
    <row r="13" spans="1:7" ht="12.75">
      <c r="A13" s="19" t="s">
        <v>24</v>
      </c>
      <c r="E13" s="4"/>
      <c r="F13" s="4"/>
      <c r="G13" s="4"/>
    </row>
    <row r="14" spans="1:7" ht="12.75">
      <c r="A14" s="4"/>
      <c r="B14" s="25"/>
      <c r="E14" s="25"/>
      <c r="F14" s="4"/>
      <c r="G14" s="4"/>
    </row>
    <row r="15" spans="1:13" s="24" customFormat="1" ht="12.75">
      <c r="A15" s="23" t="s">
        <v>21</v>
      </c>
      <c r="B15" s="25" t="s">
        <v>41</v>
      </c>
      <c r="C15" s="25"/>
      <c r="D15" s="25"/>
      <c r="E15" s="25"/>
      <c r="F15" s="25"/>
      <c r="G15" s="25"/>
      <c r="H15" s="25"/>
      <c r="I15" s="25"/>
      <c r="J15" s="25"/>
      <c r="K15" s="25"/>
      <c r="L15" s="25"/>
      <c r="M15" s="25"/>
    </row>
    <row r="16" spans="1:256" s="24" customFormat="1" ht="12.75">
      <c r="A16" s="23" t="s">
        <v>22</v>
      </c>
      <c r="B16" s="57" t="s">
        <v>94</v>
      </c>
      <c r="C16" s="57"/>
      <c r="D16" s="57"/>
      <c r="E16" s="57"/>
      <c r="F16" s="57"/>
      <c r="G16" s="57"/>
      <c r="H16" s="25"/>
      <c r="I16" s="25"/>
      <c r="J16" s="25"/>
      <c r="K16" s="25"/>
      <c r="L16" s="25"/>
      <c r="M16" s="25"/>
      <c r="IV16" s="25"/>
    </row>
    <row r="17" spans="2:7" ht="12.75">
      <c r="B17" s="25"/>
      <c r="E17" s="4"/>
      <c r="F17" s="25"/>
      <c r="G17" s="25"/>
    </row>
    <row r="18" spans="2:7" ht="12.75">
      <c r="B18" s="25"/>
      <c r="E18" s="62"/>
      <c r="F18" s="25"/>
      <c r="G18" s="25"/>
    </row>
    <row r="19" spans="5:7" ht="12.75">
      <c r="E19" s="62"/>
      <c r="F19" s="62"/>
      <c r="G19" s="4"/>
    </row>
    <row r="20" spans="5:7" ht="12.75">
      <c r="E20" s="62"/>
      <c r="F20" s="62"/>
      <c r="G20" s="4"/>
    </row>
    <row r="21" spans="1:7" ht="51">
      <c r="A21" s="21" t="s">
        <v>15</v>
      </c>
      <c r="B21" s="22" t="s">
        <v>90</v>
      </c>
      <c r="E21" s="4"/>
      <c r="F21" s="4"/>
      <c r="G21" s="4"/>
    </row>
    <row r="22" spans="1:7" ht="38.25">
      <c r="A22" s="21" t="s">
        <v>16</v>
      </c>
      <c r="B22" s="22" t="s">
        <v>91</v>
      </c>
      <c r="E22" s="4"/>
      <c r="F22" s="4"/>
      <c r="G22" s="4"/>
    </row>
    <row r="23" spans="1:7" ht="51">
      <c r="A23" s="21" t="s">
        <v>17</v>
      </c>
      <c r="B23" s="22" t="s">
        <v>92</v>
      </c>
      <c r="C23" s="10"/>
      <c r="E23" s="4"/>
      <c r="F23" s="4"/>
      <c r="G23" s="4"/>
    </row>
    <row r="24" spans="1:7" ht="25.5">
      <c r="A24" s="21" t="s">
        <v>18</v>
      </c>
      <c r="B24" s="22" t="s">
        <v>28</v>
      </c>
      <c r="E24" s="4"/>
      <c r="F24" s="4"/>
      <c r="G24" s="4"/>
    </row>
    <row r="25" spans="1:2" ht="25.5">
      <c r="A25" s="21" t="s">
        <v>31</v>
      </c>
      <c r="B25" s="61" t="s">
        <v>93</v>
      </c>
    </row>
  </sheetData>
  <sheetProtection/>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thiago</cp:lastModifiedBy>
  <cp:lastPrinted>2019-06-13T18:04:58Z</cp:lastPrinted>
  <dcterms:created xsi:type="dcterms:W3CDTF">2006-04-18T17:38:46Z</dcterms:created>
  <dcterms:modified xsi:type="dcterms:W3CDTF">2019-06-18T13:48:37Z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