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Preços'!$A$11:$G$19</definedName>
    <definedName name="_xlfn.BAHTTEXT"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H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E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<sst xmlns="http://schemas.openxmlformats.org/spreadsheetml/2006/main" count="49" uniqueCount="46">
  <si>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</si>
  <si>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</si>
  <si>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</si>
  <si>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</si>
  <si>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</si>
  <si>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</si>
  <si>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</si>
  <si>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</si>
  <si>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</si>
  <si>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</si>
  <si>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</si>
  <si>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</si>
  <si>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</si>
  <si>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</si>
  <si>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</si>
  <si>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</si>
  <si>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</si>
  <si>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</si>
  <si>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</si>
  <si>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</si>
  <si>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Contrato:</t>
  </si>
  <si>
    <t>Telefone:</t>
  </si>
  <si>
    <t>Setores:</t>
  </si>
  <si>
    <t>Dotação:</t>
  </si>
  <si>
    <t>Total Est.:</t>
  </si>
  <si>
    <t>Endereço:</t>
  </si>
  <si>
    <t>Valor Estimado</t>
  </si>
  <si>
    <t>Valor Proposto</t>
  </si>
  <si>
    <t>Valor Global:</t>
  </si>
  <si>
    <t>Proposta válida por 60 (sessenta) dias</t>
  </si>
  <si>
    <t>VALOR ESTIMADO:</t>
  </si>
  <si>
    <t>MENOR PREÇO</t>
  </si>
  <si>
    <t>Prazo do Contrato:</t>
  </si>
  <si>
    <t>Homologação: __/__/2019</t>
  </si>
  <si>
    <t>Previsão Publicação: __/__/2019</t>
  </si>
  <si>
    <t xml:space="preserve">OMALIZUMAB (XOLAIR) 150 MG </t>
  </si>
  <si>
    <t>F/A</t>
  </si>
  <si>
    <t>Sec. Saúde</t>
  </si>
  <si>
    <t>PREGÃO PRESENCIAL Nº 095/2019</t>
  </si>
  <si>
    <t>PROCESSO ADMINISTRATIVO N° 1823/2019 de 16/05/2019</t>
  </si>
  <si>
    <t>EVENTUAL AQUISIÇÃO DE MEDICAMENTO PARA ATENDER A MANDADO JUDICIAL</t>
  </si>
  <si>
    <t>O objeto do presente termo de referência será recebido de forma parcelada conforme solicitação da Secretaria requisitante devendo ser entregue no prazo máximo de até 07 (sete) dias corridos após recebimento da nota de empenho.</t>
  </si>
  <si>
    <t>O item deverá ser entregue na secretaria de saúde, Rua 10 de Junho, s/n, centro, Sumidouro – RJ – Setor de Almoxarifado, das 09h as 16h.Todos os itens supracitados deverão ser entregues com validade mínima de 12 (doze) meses.Sendo o frete, carga e descarga por conta do fornecedor até o local indicado.</t>
  </si>
  <si>
    <t>O pagamento do objeto de que trata o PREGÃO PRESENCIAL 095/2019, e consequente contrato serão efetuados pela Tesouraria da Secretaria Municipal de Saúde de Sumidouro;</t>
  </si>
  <si>
    <t>Prazo da Ata: 06 meses a contar de sua assinatura.</t>
  </si>
  <si>
    <t>Abertura das Propostas: 14/08/2019, às 10:00hs</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</si>
</sst>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s>
  <fonts count="36">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77">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0" fontId="12"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9" fillId="0" borderId="11" xfId="0" applyFont="1" applyBorder="1" applyAlignment="1">
      <alignment vertical="center" wrapText="1"/>
    </xf>
    <xf numFmtId="0" fontId="10" fillId="16" borderId="11" xfId="0" applyFont="1" applyFill="1" applyBorder="1" applyAlignment="1" applyProtection="1">
      <alignment horizontal="center" vertical="center" wrapText="1"/>
      <protection hidden="1"/>
    </xf>
    <xf numFmtId="190"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14" fontId="10" fillId="0" borderId="11" xfId="53" applyNumberFormat="1" applyFont="1" applyFill="1" applyBorder="1" applyAlignment="1" applyProtection="1">
      <alignment horizontal="center" vertical="center" wrapText="1"/>
      <protection hidden="1"/>
    </xf>
    <xf numFmtId="0" fontId="10" fillId="0" borderId="12" xfId="0" applyFont="1" applyBorder="1" applyAlignment="1" applyProtection="1">
      <alignment horizontal="left"/>
      <protection hidden="1" locked="0"/>
    </xf>
    <xf numFmtId="190" fontId="12" fillId="0" borderId="0" xfId="0" applyNumberFormat="1" applyFont="1" applyBorder="1" applyAlignment="1" applyProtection="1">
      <alignment vertical="center" wrapText="1"/>
      <protection hidden="1"/>
    </xf>
    <xf numFmtId="0" fontId="9"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horizontal="left" vertical="center"/>
      <protection hidden="1"/>
    </xf>
    <xf numFmtId="0" fontId="12"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9"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vertical="center" wrapText="1"/>
      <protection hidden="1"/>
    </xf>
    <xf numFmtId="49" fontId="15"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horizontal="left" vertical="center" wrapText="1"/>
      <protection hidden="1"/>
    </xf>
    <xf numFmtId="49" fontId="16" fillId="0" borderId="0" xfId="0" applyNumberFormat="1" applyFont="1" applyBorder="1" applyAlignment="1" applyProtection="1">
      <alignment vertical="center" wrapText="1"/>
      <protection hidden="1"/>
    </xf>
    <xf numFmtId="214" fontId="10" fillId="16" borderId="11" xfId="0" applyNumberFormat="1" applyFont="1" applyFill="1" applyBorder="1" applyAlignment="1" applyProtection="1">
      <alignment horizontal="center" vertical="center" wrapText="1"/>
      <protection hidden="1"/>
    </xf>
    <xf numFmtId="214" fontId="12" fillId="0" borderId="0" xfId="0" applyNumberFormat="1" applyFont="1" applyBorder="1" applyAlignment="1" applyProtection="1">
      <alignment vertical="center" wrapText="1"/>
      <protection hidden="1"/>
    </xf>
    <xf numFmtId="214" fontId="10" fillId="0" borderId="11" xfId="0" applyNumberFormat="1" applyFont="1" applyBorder="1" applyAlignment="1">
      <alignment horizontal="center" vertical="center"/>
    </xf>
    <xf numFmtId="183" fontId="0" fillId="0" borderId="0" xfId="47" applyFont="1" applyFill="1" applyBorder="1" applyAlignment="1" applyProtection="1">
      <alignment horizontal="left"/>
      <protection/>
    </xf>
    <xf numFmtId="188" fontId="9"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9" fillId="0" borderId="1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0" fillId="0" borderId="0" xfId="0" applyFill="1" applyBorder="1" applyAlignment="1">
      <alignment wrapText="1"/>
    </xf>
    <xf numFmtId="0" fontId="11" fillId="0" borderId="0" xfId="0" applyFont="1" applyAlignment="1" applyProtection="1">
      <alignment horizontal="left" vertical="center" wrapText="1"/>
      <protection hidden="1"/>
    </xf>
    <xf numFmtId="0" fontId="10" fillId="0" borderId="13" xfId="0" applyFont="1" applyBorder="1" applyAlignment="1" applyProtection="1">
      <alignment horizontal="left"/>
      <protection hidden="1" locked="0"/>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214" fontId="11" fillId="24" borderId="14" xfId="0" applyNumberFormat="1" applyFont="1" applyFill="1" applyBorder="1" applyAlignment="1" applyProtection="1">
      <alignment horizontal="left" vertical="center" wrapText="1"/>
      <protection hidden="1"/>
    </xf>
    <xf numFmtId="214" fontId="11" fillId="24" borderId="15" xfId="0" applyNumberFormat="1" applyFont="1" applyFill="1" applyBorder="1" applyAlignment="1" applyProtection="1">
      <alignment horizontal="left" vertical="center" wrapText="1"/>
      <protection hidden="1"/>
    </xf>
    <xf numFmtId="176" fontId="3" fillId="24" borderId="16" xfId="53" applyNumberFormat="1" applyFont="1" applyFill="1" applyBorder="1" applyAlignment="1" applyProtection="1">
      <alignment horizontal="left" vertical="center" wrapText="1"/>
      <protection hidden="1"/>
    </xf>
    <xf numFmtId="176" fontId="3" fillId="24" borderId="17" xfId="53" applyNumberFormat="1" applyFont="1" applyFill="1" applyBorder="1" applyAlignment="1" applyProtection="1">
      <alignment horizontal="left" vertical="center" wrapText="1"/>
      <protection hidden="1"/>
    </xf>
    <xf numFmtId="0" fontId="10" fillId="0" borderId="18" xfId="0" applyFont="1" applyBorder="1" applyAlignment="1" applyProtection="1">
      <alignment horizontal="left"/>
      <protection hidden="1"/>
    </xf>
    <xf numFmtId="0" fontId="10" fillId="0" borderId="0" xfId="0" applyFont="1" applyBorder="1" applyAlignment="1" applyProtection="1">
      <alignment horizontal="left" vertical="center"/>
      <protection hidden="1"/>
    </xf>
    <xf numFmtId="183" fontId="10" fillId="0" borderId="0" xfId="47" applyFont="1" applyBorder="1" applyAlignment="1" applyProtection="1">
      <alignment horizontal="center" vertical="center"/>
      <protection hidden="1"/>
    </xf>
    <xf numFmtId="0" fontId="10" fillId="0" borderId="12" xfId="0"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0"/>
  <sheetViews>
    <sheetView tabSelected="1" zoomScale="115" zoomScaleNormal="115" zoomScaleSheetLayoutView="100" zoomScalePageLayoutView="0" workbookViewId="0" topLeftCell="A1">
      <selection activeCell="G1" sqref="G1"/>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7" t="s">
        <v>19</v>
      </c>
      <c r="B2" s="67"/>
      <c r="C2" s="67"/>
      <c r="D2" s="67"/>
      <c r="E2" s="67"/>
      <c r="F2" s="67"/>
      <c r="G2" s="67"/>
    </row>
    <row r="3" spans="1:7" ht="12.75">
      <c r="A3" s="67" t="str">
        <f>UPPER(Dados!B1&amp;"  -  "&amp;Dados!B4)</f>
        <v>PREGÃO PRESENCIAL Nº 095/2019  -  ABERTURA DAS PROPOSTAS: 14/08/2019, ÀS 10:00HS</v>
      </c>
      <c r="B3" s="67"/>
      <c r="C3" s="67"/>
      <c r="D3" s="67"/>
      <c r="E3" s="67"/>
      <c r="F3" s="67"/>
      <c r="G3" s="67"/>
    </row>
    <row r="4" spans="1:7" ht="12.75">
      <c r="A4" s="68" t="str">
        <f>Dados!B3</f>
        <v>EVENTUAL AQUISIÇÃO DE MEDICAMENTO PARA ATENDER A MANDADO JUDICIAL</v>
      </c>
      <c r="B4" s="68"/>
      <c r="C4" s="68"/>
      <c r="D4" s="68"/>
      <c r="E4" s="68"/>
      <c r="F4" s="68"/>
      <c r="G4" s="68"/>
    </row>
    <row r="5" spans="1:7" ht="12.75">
      <c r="A5" s="67" t="str">
        <f>Dados!B2</f>
        <v>PROCESSO ADMINISTRATIVO N° 1823/2019 de 16/05/2019</v>
      </c>
      <c r="B5" s="67"/>
      <c r="C5" s="67"/>
      <c r="D5" s="67"/>
      <c r="E5" s="67"/>
      <c r="F5" s="67"/>
      <c r="G5" s="67"/>
    </row>
    <row r="6" spans="1:7" ht="12.75">
      <c r="A6" s="63" t="str">
        <f>Dados!B7</f>
        <v>MENOR PREÇO</v>
      </c>
      <c r="B6" s="63"/>
      <c r="C6" s="74" t="s">
        <v>30</v>
      </c>
      <c r="D6" s="74"/>
      <c r="E6" s="75">
        <f>Dados!B8</f>
        <v>37174.95</v>
      </c>
      <c r="F6" s="75"/>
      <c r="G6" s="63"/>
    </row>
    <row r="7" spans="1:7" ht="2.25" customHeight="1">
      <c r="A7" s="6"/>
      <c r="B7" s="6"/>
      <c r="C7" s="6"/>
      <c r="D7" s="29"/>
      <c r="E7" s="16"/>
      <c r="F7" s="16"/>
      <c r="G7" s="12"/>
    </row>
    <row r="8" spans="1:12" s="8" customFormat="1" ht="12" customHeight="1">
      <c r="A8" s="17" t="s">
        <v>0</v>
      </c>
      <c r="B8" s="76"/>
      <c r="C8" s="76"/>
      <c r="D8" s="76"/>
      <c r="E8" s="76"/>
      <c r="F8" s="76"/>
      <c r="G8" s="76"/>
      <c r="H8" s="50"/>
      <c r="L8" s="43"/>
    </row>
    <row r="9" spans="1:13" s="8" customFormat="1" ht="12" customHeight="1">
      <c r="A9" s="17" t="s">
        <v>1</v>
      </c>
      <c r="B9" s="66"/>
      <c r="C9" s="66"/>
      <c r="D9" s="66"/>
      <c r="E9" s="66"/>
      <c r="F9" s="66"/>
      <c r="G9" s="66"/>
      <c r="H9" s="50"/>
      <c r="L9" s="43"/>
      <c r="M9" s="43"/>
    </row>
    <row r="10" spans="1:12" s="8" customFormat="1" ht="12" customHeight="1">
      <c r="A10" s="17" t="s">
        <v>2</v>
      </c>
      <c r="B10" s="41"/>
      <c r="C10" s="30" t="s">
        <v>8</v>
      </c>
      <c r="D10" s="73"/>
      <c r="E10" s="73"/>
      <c r="F10" s="73"/>
      <c r="G10" s="73"/>
      <c r="H10" s="50"/>
      <c r="L10" s="43"/>
    </row>
    <row r="11" spans="1:7" ht="4.5" customHeight="1">
      <c r="A11" s="3"/>
      <c r="B11" s="32"/>
      <c r="C11" s="32"/>
      <c r="D11" s="33"/>
      <c r="E11" s="61"/>
      <c r="F11" s="34"/>
      <c r="G11" s="35"/>
    </row>
    <row r="12" spans="1:12" s="8" customFormat="1" ht="22.5">
      <c r="A12" s="37" t="s">
        <v>3</v>
      </c>
      <c r="B12" s="37" t="s">
        <v>4</v>
      </c>
      <c r="C12" s="37" t="s">
        <v>5</v>
      </c>
      <c r="D12" s="37" t="s">
        <v>6</v>
      </c>
      <c r="E12" s="55" t="s">
        <v>26</v>
      </c>
      <c r="F12" s="55" t="s">
        <v>27</v>
      </c>
      <c r="G12" s="37" t="s">
        <v>7</v>
      </c>
      <c r="H12" s="50"/>
      <c r="L12" s="43"/>
    </row>
    <row r="13" spans="1:12" s="8" customFormat="1" ht="27.75" customHeight="1">
      <c r="A13" s="38">
        <v>1</v>
      </c>
      <c r="B13" s="36" t="s">
        <v>35</v>
      </c>
      <c r="C13" s="39" t="s">
        <v>36</v>
      </c>
      <c r="D13" s="59">
        <v>15</v>
      </c>
      <c r="E13" s="62">
        <v>2478.33</v>
      </c>
      <c r="F13" s="57"/>
      <c r="G13" s="40">
        <f>IF(F13="","",IF(ISTEXT(F13),"NC",F13*D13))</f>
      </c>
      <c r="H13" s="50"/>
      <c r="K13" s="7"/>
      <c r="L13" s="43"/>
    </row>
    <row r="14" spans="1:12" s="31" customFormat="1" ht="9.75">
      <c r="A14" s="42"/>
      <c r="E14" s="56"/>
      <c r="F14" s="69" t="s">
        <v>28</v>
      </c>
      <c r="G14" s="70"/>
      <c r="H14" s="51"/>
      <c r="L14" s="45"/>
    </row>
    <row r="15" spans="6:8" ht="14.25" customHeight="1">
      <c r="F15" s="71">
        <f>IF(SUM(G13:G13)=0,"",SUM(G13:G13))</f>
      </c>
      <c r="G15" s="72"/>
      <c r="H15" s="52"/>
    </row>
    <row r="16" spans="1:12" s="46" customFormat="1" ht="22.5" customHeight="1">
      <c r="A16" s="65" t="str">
        <f>" - "&amp;Dados!B21</f>
        <v> - O objeto do presente termo de referência será recebido de forma parcelada conforme solicitação da Secretaria requisitante devendo ser entregue no prazo máximo de até 07 (sete) dias corridos após recebimento da nota de empenho.</v>
      </c>
      <c r="B16" s="65"/>
      <c r="C16" s="65"/>
      <c r="D16" s="65"/>
      <c r="E16" s="65"/>
      <c r="F16" s="65"/>
      <c r="G16" s="65"/>
      <c r="H16" s="53"/>
      <c r="L16" s="47"/>
    </row>
    <row r="17" spans="1:12" s="46" customFormat="1" ht="27.75" customHeight="1">
      <c r="A17" s="65" t="str">
        <f>" - "&amp;Dados!B22</f>
        <v> - O item deverá ser entregue na secretaria de saúde, Rua 10 de Junho, s/n, centro, Sumidouro – RJ – Setor de Almoxarifado, das 09h as 16h.Todos os itens supracitados deverão ser entregues com validade mínima de 12 (doze) meses.Sendo o frete, carga e descarga por conta do fornecedor até o local indicado.</v>
      </c>
      <c r="B17" s="65"/>
      <c r="C17" s="65"/>
      <c r="D17" s="65"/>
      <c r="E17" s="65"/>
      <c r="F17" s="65"/>
      <c r="G17" s="65"/>
      <c r="H17" s="53"/>
      <c r="L17" s="47"/>
    </row>
    <row r="18" spans="1:12" s="46" customFormat="1" ht="22.5" customHeight="1">
      <c r="A18" s="65" t="str">
        <f>" - "&amp;Dados!B23</f>
        <v> - O pagamento do objeto de que trata o PREGÃO PRESENCIAL 095/2019, e consequente contrato serão efetuados pela Tesouraria da Secretaria Municipal de Saúde de Sumidouro;</v>
      </c>
      <c r="B18" s="65"/>
      <c r="C18" s="65"/>
      <c r="D18" s="65"/>
      <c r="E18" s="65"/>
      <c r="F18" s="65"/>
      <c r="G18" s="65"/>
      <c r="H18" s="53"/>
      <c r="L18" s="47"/>
    </row>
    <row r="19" spans="1:12" s="31" customFormat="1" ht="9">
      <c r="A19" s="65" t="str">
        <f>" - "&amp;Dados!B24</f>
        <v> - Proposta válida por 60 (sessenta) dias</v>
      </c>
      <c r="B19" s="65"/>
      <c r="C19" s="65"/>
      <c r="D19" s="65"/>
      <c r="E19" s="65"/>
      <c r="F19" s="65"/>
      <c r="G19" s="65"/>
      <c r="H19" s="51"/>
      <c r="L19" s="45"/>
    </row>
    <row r="20" ht="12.75">
      <c r="H20" s="54"/>
    </row>
    <row r="21" ht="12.75">
      <c r="H21" s="54"/>
    </row>
    <row r="22" ht="12.75">
      <c r="H22" s="54"/>
    </row>
    <row r="23" ht="12.75">
      <c r="H23" s="54"/>
    </row>
    <row r="24" ht="12.75">
      <c r="H24" s="54"/>
    </row>
    <row r="25" ht="12.75">
      <c r="H25" s="54"/>
    </row>
    <row r="26" spans="2:7" ht="12.75" customHeight="1">
      <c r="B26" s="1"/>
      <c r="D26" s="1"/>
      <c r="G26" s="1"/>
    </row>
    <row r="27" spans="2:7" ht="12.75">
      <c r="B27" s="1"/>
      <c r="D27" s="1"/>
      <c r="G27" s="1"/>
    </row>
    <row r="28" spans="2:7" ht="12.75">
      <c r="B28" s="1"/>
      <c r="D28" s="1"/>
      <c r="G28" s="1"/>
    </row>
    <row r="29" spans="2:7" ht="12.75">
      <c r="B29" s="1"/>
      <c r="D29" s="1"/>
      <c r="G29" s="1"/>
    </row>
    <row r="30" spans="2:7" ht="12.75">
      <c r="B30" s="1"/>
      <c r="D30" s="1"/>
      <c r="G30" s="1"/>
    </row>
  </sheetData>
  <sheetProtection/>
  <autoFilter ref="A11:G19"/>
  <mergeCells count="15">
    <mergeCell ref="A2:G2"/>
    <mergeCell ref="A16:G16"/>
    <mergeCell ref="A17:G17"/>
    <mergeCell ref="A18:G18"/>
    <mergeCell ref="B8:G8"/>
    <mergeCell ref="A19:G19"/>
    <mergeCell ref="B9:G9"/>
    <mergeCell ref="A3:G3"/>
    <mergeCell ref="A4:G4"/>
    <mergeCell ref="A5:G5"/>
    <mergeCell ref="F14:G14"/>
    <mergeCell ref="F15:G15"/>
    <mergeCell ref="D10:G10"/>
    <mergeCell ref="C6:D6"/>
    <mergeCell ref="E6:F6"/>
  </mergeCells>
  <conditionalFormatting sqref="F14">
    <cfRule type="expression" priority="1" dxfId="12" stopIfTrue="1">
      <formula>IF($J14="Empate",IF(H14=1,TRUE(),FALSE()),FALSE())</formula>
    </cfRule>
    <cfRule type="expression" priority="2" dxfId="13" stopIfTrue="1">
      <formula>IF(H14="&gt;",FALSE(),IF(H14&gt;0,TRUE(),FALSE()))</formula>
    </cfRule>
    <cfRule type="expression" priority="3" dxfId="0" stopIfTrue="1">
      <formula>IF(H14="&gt;",TRUE(),FALSE())</formula>
    </cfRule>
  </conditionalFormatting>
  <conditionalFormatting sqref="F15">
    <cfRule type="expression" priority="4" dxfId="9" stopIfTrue="1">
      <formula>IF($J14="OK",IF(H14=1,TRUE(),FALSE()),FALSE())</formula>
    </cfRule>
    <cfRule type="expression" priority="5" dxfId="14" stopIfTrue="1">
      <formula>IF($J14="Empate",IF(H14=1,TRUE(),FALSE()),FALSE())</formula>
    </cfRule>
    <cfRule type="expression" priority="6" dxfId="7" stopIfTrue="1">
      <formula>IF($J14="Empate",IF(H14=2,TRUE(),FALSE()),FALSE())</formula>
    </cfRule>
  </conditionalFormatting>
  <conditionalFormatting sqref="F13">
    <cfRule type="cellIs" priority="11" dxfId="6" operator="equal" stopIfTrue="1">
      <formula>""</formula>
    </cfRule>
  </conditionalFormatting>
  <conditionalFormatting sqref="D13">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6" width="23.00390625" style="0" customWidth="1"/>
    <col min="7" max="9" width="19.28125" style="0" customWidth="1"/>
    <col min="10" max="13" width="14.57421875" style="0" customWidth="1"/>
    <col min="14" max="15" width="9.28125" style="0" customWidth="1"/>
  </cols>
  <sheetData>
    <row r="1" spans="1:7" ht="12.75">
      <c r="A1" s="18" t="s">
        <v>9</v>
      </c>
      <c r="B1" s="9" t="s">
        <v>38</v>
      </c>
      <c r="E1" s="4"/>
      <c r="F1" s="4"/>
      <c r="G1" s="4"/>
    </row>
    <row r="2" spans="1:7" ht="12.75">
      <c r="A2" s="18" t="s">
        <v>10</v>
      </c>
      <c r="B2" t="s">
        <v>39</v>
      </c>
      <c r="E2" s="4"/>
      <c r="F2" s="4"/>
      <c r="G2" s="4"/>
    </row>
    <row r="3" spans="1:7" ht="12.75">
      <c r="A3" s="18" t="s">
        <v>11</v>
      </c>
      <c r="B3" s="5" t="s">
        <v>40</v>
      </c>
      <c r="C3" s="5"/>
      <c r="E3" s="4"/>
      <c r="F3" s="4"/>
      <c r="G3" s="4"/>
    </row>
    <row r="4" spans="1:7" ht="12.75">
      <c r="A4" s="18" t="s">
        <v>12</v>
      </c>
      <c r="B4" s="11" t="s">
        <v>45</v>
      </c>
      <c r="C4" s="5"/>
      <c r="E4" s="4"/>
      <c r="F4" s="4"/>
      <c r="G4" s="4"/>
    </row>
    <row r="5" spans="1:7" ht="12.75">
      <c r="A5" s="18" t="s">
        <v>13</v>
      </c>
      <c r="B5" s="11" t="s">
        <v>33</v>
      </c>
      <c r="C5" s="5"/>
      <c r="E5" s="4"/>
      <c r="F5" s="4"/>
      <c r="G5" s="4"/>
    </row>
    <row r="6" spans="1:7" ht="12.75">
      <c r="A6" s="18" t="s">
        <v>20</v>
      </c>
      <c r="B6" s="14" t="s">
        <v>34</v>
      </c>
      <c r="C6" s="5"/>
      <c r="E6" s="4"/>
      <c r="F6" s="4"/>
      <c r="G6" s="4"/>
    </row>
    <row r="7" spans="1:7" ht="12.75">
      <c r="A7" s="18" t="s">
        <v>14</v>
      </c>
      <c r="B7" s="5" t="s">
        <v>31</v>
      </c>
      <c r="C7" s="5"/>
      <c r="E7" s="4"/>
      <c r="F7" s="4"/>
      <c r="G7" s="4"/>
    </row>
    <row r="8" spans="1:7" ht="12.75">
      <c r="A8" s="27" t="s">
        <v>24</v>
      </c>
      <c r="B8" s="58">
        <v>37174.95</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21</v>
      </c>
      <c r="E12" s="4"/>
      <c r="F12" s="4"/>
      <c r="G12" s="4"/>
    </row>
    <row r="13" spans="1:7" ht="12.75">
      <c r="A13" s="20" t="s">
        <v>25</v>
      </c>
      <c r="E13" s="4"/>
      <c r="F13" s="4"/>
      <c r="G13" s="4"/>
    </row>
    <row r="14" spans="1:7" ht="12.75">
      <c r="A14" s="4"/>
      <c r="B14" s="26"/>
      <c r="E14" s="26"/>
      <c r="F14" s="4"/>
      <c r="G14" s="4"/>
    </row>
    <row r="15" spans="1:13" s="25" customFormat="1" ht="12.75">
      <c r="A15" s="24" t="s">
        <v>22</v>
      </c>
      <c r="B15" s="26" t="s">
        <v>37</v>
      </c>
      <c r="C15" s="26"/>
      <c r="D15" s="26"/>
      <c r="E15" s="26"/>
      <c r="F15" s="26"/>
      <c r="G15" s="26"/>
      <c r="H15" s="26"/>
      <c r="I15" s="26"/>
      <c r="J15" s="26"/>
      <c r="K15" s="26"/>
      <c r="L15" s="26"/>
      <c r="M15" s="26"/>
    </row>
    <row r="16" spans="1:256" s="25" customFormat="1" ht="12.75">
      <c r="A16" s="24" t="s">
        <v>23</v>
      </c>
      <c r="B16" s="60"/>
      <c r="C16" s="60"/>
      <c r="D16" s="60"/>
      <c r="E16" s="60"/>
      <c r="F16" s="60"/>
      <c r="G16" s="26"/>
      <c r="H16" s="26"/>
      <c r="I16" s="26"/>
      <c r="J16" s="26"/>
      <c r="K16" s="26"/>
      <c r="L16" s="26"/>
      <c r="M16" s="26"/>
      <c r="IV16" s="26"/>
    </row>
    <row r="17" spans="2:7" ht="12.75">
      <c r="B17" s="26"/>
      <c r="E17" s="4"/>
      <c r="F17" s="26"/>
      <c r="G17" s="26"/>
    </row>
    <row r="18" spans="2:7" ht="12.75">
      <c r="B18" s="26"/>
      <c r="E18" s="4"/>
      <c r="F18" s="26"/>
      <c r="G18" s="26"/>
    </row>
    <row r="19" spans="5:7" ht="12.75">
      <c r="E19" s="4"/>
      <c r="F19" s="4"/>
      <c r="G19" s="4"/>
    </row>
    <row r="20" spans="5:7" ht="12.75">
      <c r="E20" s="4"/>
      <c r="F20" s="4"/>
      <c r="G20" s="4"/>
    </row>
    <row r="21" spans="1:7" ht="63.75">
      <c r="A21" s="22" t="s">
        <v>15</v>
      </c>
      <c r="B21" s="23" t="s">
        <v>41</v>
      </c>
      <c r="E21" s="4"/>
      <c r="F21" s="4"/>
      <c r="G21" s="4"/>
    </row>
    <row r="22" spans="1:7" ht="76.5">
      <c r="A22" s="22" t="s">
        <v>16</v>
      </c>
      <c r="B22" s="23" t="s">
        <v>42</v>
      </c>
      <c r="E22" s="4"/>
      <c r="F22" s="4"/>
      <c r="G22" s="4"/>
    </row>
    <row r="23" spans="1:7" ht="51">
      <c r="A23" s="22" t="s">
        <v>17</v>
      </c>
      <c r="B23" s="23" t="s">
        <v>43</v>
      </c>
      <c r="C23" s="10"/>
      <c r="E23" s="4"/>
      <c r="F23" s="4"/>
      <c r="G23" s="4"/>
    </row>
    <row r="24" spans="1:7" ht="25.5">
      <c r="A24" s="22" t="s">
        <v>18</v>
      </c>
      <c r="B24" s="23" t="s">
        <v>29</v>
      </c>
      <c r="E24" s="4"/>
      <c r="F24" s="4"/>
      <c r="G24" s="4"/>
    </row>
    <row r="25" spans="1:2" ht="25.5">
      <c r="A25" s="22" t="s">
        <v>32</v>
      </c>
      <c r="B25" s="64" t="s">
        <v>44</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2019-06-14T17:58:41Z</cp:lastPrinted>
  <dcterms:created xsi:type="dcterms:W3CDTF">2006-04-18T17:38:46Z</dcterms:created>
  <dcterms:modified xsi:type="dcterms:W3CDTF">2019-07-26T18:43:45Z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