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Preços'!$A$11:$G$37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<sst xmlns="http://schemas.openxmlformats.org/spreadsheetml/2006/main" count="88" uniqueCount="68">
  <si>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</si>
  <si>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</si>
  <si>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</si>
  <si>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</si>
  <si>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</si>
  <si>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</si>
  <si>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</si>
  <si>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</si>
  <si>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</si>
  <si>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</si>
  <si>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</si>
  <si>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</si>
  <si>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</si>
  <si>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</si>
  <si>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</si>
  <si>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</si>
  <si>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</si>
  <si>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</si>
  <si>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</si>
  <si>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</si>
  <si>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</si>
  <si>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</si>
  <si>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</si>
  <si>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</si>
  <si>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</si>
  <si>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</si>
  <si>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</si>
  <si>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</si>
  <si>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</si>
  <si>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</si>
  <si>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</si>
  <si>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Prazo:</t>
  </si>
  <si>
    <t>Homologação: __/__/2021</t>
  </si>
  <si>
    <t>Previsão Publicação: __/__/2021</t>
  </si>
  <si>
    <t>Representante:</t>
  </si>
  <si>
    <t>CPF:</t>
  </si>
  <si>
    <t>Enquadramento:</t>
  </si>
  <si>
    <t>Contrato:</t>
  </si>
  <si>
    <t>Prazo da Ata: A contar de sua assinatura por um período de 12 meses.</t>
  </si>
  <si>
    <t>ALICATE PARA GRIMPAR CONECTOR RJ45 BLINDADO</t>
  </si>
  <si>
    <t>BATERIA CR2032</t>
  </si>
  <si>
    <t>BATERIA PARA NOTEBOOK INTELBRAS - BATTERY PACK: S40-3S4400-G1L3</t>
  </si>
  <si>
    <t>BATERIA SELADA 12V MAH PARA NO-BREAK.(100% NOVA - NÃO REMANUFATURADA)</t>
  </si>
  <si>
    <t>CABO DE REDE CAT6 BLINDADO CX 305 M</t>
  </si>
  <si>
    <t xml:space="preserve">CONECTOR RJ45 MACHO BLINDADO CAT6 KIT COM 100. </t>
  </si>
  <si>
    <t>FONTE ATX 250WATTS REAIS</t>
  </si>
  <si>
    <t>PLACA DE REDE PCI GIGABIT 10/100/1000.</t>
  </si>
  <si>
    <t>CHAVEADOR SWITCH USB 4 PORTAS VGA E KIT DE 4 CABOS USB (FOTO ANEXO)</t>
  </si>
  <si>
    <t>CÂMERA IP WIFI COM VARREDURA AUTOMÁTICA E GRAVAÇÃO EM NUVEM OU CARTÃO DE MEMORIA DE NO MÍNIMO 64 GB.</t>
  </si>
  <si>
    <t>DISCO SSD NO MÍNIMO 240 GB</t>
  </si>
  <si>
    <t>HD EXTERNO USB COM CASE DE NO MÍNIMO 8 TB PARA BACKUP</t>
  </si>
  <si>
    <t>MONITOR DE 21,5" COM ENTRADAS VGA E HDMI</t>
  </si>
  <si>
    <t>NOBREAK SENOIDAL UNIVERSAL 1800VA , NO MÍNIMO 8 TOMADAS, BIVOLT, MICROPROCESSADO, FORMA DE ONDA SENOIDAL PURA.</t>
  </si>
  <si>
    <t>NOBREAK SERVER UNIVERSAL 3200VA</t>
  </si>
  <si>
    <t xml:space="preserve">UND </t>
  </si>
  <si>
    <t>PAR LINK PONTO A PONTO INTERNET VIA REDE ELÉTRICA BIVOLT. (CX COM 2 UNIDADES.)</t>
  </si>
  <si>
    <t>CX</t>
  </si>
  <si>
    <t>PLACA DE VIDEO COM SAÍDA DVI, VGA E  HDMI PCI EXPRESS, MÍNIMO 2GB DDR3</t>
  </si>
  <si>
    <t>ROTEADOR GIGABIT LAN 10/100/1000 COM NO MÍNIMO 3 PORTAS LAN E 1 WAN E NO MÍNIMO 4 ANTENAS DUAL BAND ( WI-FI DE 2.4 GHZ E 5 GHZ). 1200MBPS</t>
  </si>
  <si>
    <t>SUPORTE DE MESA PARA TV/MONITOR DE 13" ATÉ 27" PRETO, PARA 3 MONITORES - REFERÊNCIA ELG T1236N (MODELO ANEXO).</t>
  </si>
  <si>
    <t>PREGÃO PRESENCIAL Nº 099/2021</t>
  </si>
  <si>
    <t>PROCESSO ADMINISTRATIVO N° 1429/2021 de 20/05/2021</t>
  </si>
  <si>
    <t>EVENTUAL AQUISIÇÃO DE EQUIPAMENTOS E MATERIAIS DE INFORMÁTICA - SRP</t>
  </si>
  <si>
    <t>Sec. Administração</t>
  </si>
  <si>
    <t>O pagamento do objeto de que trata o PREGÃO PRESENCIAL 099/2021, será efetuado pela Tesouraria da Prefeitura Municipal de Sumidouro.</t>
  </si>
  <si>
    <t>A entrega deverá ser na Sede da Prefeitura, Rua Alfredo Chaves, 39, centro, Sumidouro-RJ. no horário das 09:00 às 12:00 horas e de 14:00 às 16:00 horas, nos dias úteis, de segunda a sexta-feira. Sendo o frete, carga e descarga por conta do fornecedor até o local indicado.</t>
  </si>
  <si>
    <t>Os materiais e equipamentos deverão ser entregues pela(s) firma(s) vencedora(s) do certame, de acordo com o Edital, em até 30 (trinta) dias após o recebimento de cada Nota de Empenho, sob pena de sujeitar-se as sanções legalmente previstas.</t>
  </si>
  <si>
    <t>Abertura das Propostas: 02/12/2021,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</si>
</sst>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6" fillId="37" borderId="13" xfId="0" applyFont="1" applyFill="1" applyBorder="1" applyAlignment="1">
      <alignment/>
    </xf>
    <xf numFmtId="0" fontId="17" fillId="0" borderId="0" xfId="0" applyFont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0" borderId="12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1409700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1907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1429/21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8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6" customWidth="1"/>
    <col min="9" max="9" width="11.57421875" style="2" customWidth="1"/>
    <col min="10" max="11" width="9.140625" style="2" customWidth="1"/>
    <col min="12" max="12" width="9.140625" style="41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5"/>
    </row>
    <row r="2" spans="1:7" ht="12.75">
      <c r="A2" s="71" t="s">
        <v>19</v>
      </c>
      <c r="B2" s="71"/>
      <c r="C2" s="71"/>
      <c r="D2" s="71"/>
      <c r="E2" s="71"/>
      <c r="F2" s="71"/>
      <c r="G2" s="71"/>
    </row>
    <row r="3" spans="1:7" ht="12.75">
      <c r="A3" s="71" t="str">
        <f>UPPER(Dados!B1&amp;"  -  "&amp;Dados!B4)</f>
        <v>PREGÃO PRESENCIAL Nº 099/2021  -  ABERTURA DAS PROPOSTAS: 02/12/2021, ÀS 10:00HS</v>
      </c>
      <c r="B3" s="71"/>
      <c r="C3" s="71"/>
      <c r="D3" s="71"/>
      <c r="E3" s="71"/>
      <c r="F3" s="71"/>
      <c r="G3" s="71"/>
    </row>
    <row r="4" spans="1:7" ht="236.25">
      <c r="A4" s="72" t="str">
        <f>Dados!B3</f>
        <v>EVENTUAL AQUISIÇÃO DE EQUIPAMENTOS E MATERIAIS DE INFORMÁTICA - SRP</v>
      </c>
      <c r="B4" s="72"/>
      <c r="C4" s="72"/>
      <c r="D4" s="72"/>
      <c r="E4" s="72"/>
      <c r="F4" s="72"/>
      <c r="G4" s="72"/>
    </row>
    <row r="5" spans="1:7" ht="12.75">
      <c r="A5" s="71" t="str">
        <f>Dados!B2</f>
        <v>PROCESSO ADMINISTRATIVO N° 1429/2021 de 20/05/2021</v>
      </c>
      <c r="B5" s="71"/>
      <c r="C5" s="71"/>
      <c r="D5" s="71"/>
      <c r="E5" s="71"/>
      <c r="F5" s="71"/>
      <c r="G5" s="71"/>
    </row>
    <row r="6" spans="1:7" ht="12.75">
      <c r="A6" s="59" t="str">
        <f>Dados!B7</f>
        <v>MENOR PREÇO POR ITEM</v>
      </c>
      <c r="B6" s="59"/>
      <c r="C6" s="69" t="s">
        <v>29</v>
      </c>
      <c r="D6" s="69"/>
      <c r="E6" s="70">
        <f>Dados!B8</f>
        <v>105501.84</v>
      </c>
      <c r="F6" s="70"/>
      <c r="G6" s="59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4"/>
      <c r="C8" s="74"/>
      <c r="D8" s="74"/>
      <c r="E8" s="74"/>
      <c r="F8" s="74"/>
      <c r="G8" s="74"/>
      <c r="H8" s="47"/>
      <c r="L8" s="40"/>
    </row>
    <row r="9" spans="1:13" s="8" customFormat="1" ht="12" customHeight="1">
      <c r="A9" s="16" t="s">
        <v>1</v>
      </c>
      <c r="B9" s="75"/>
      <c r="C9" s="75"/>
      <c r="D9" s="75"/>
      <c r="E9" s="75"/>
      <c r="F9" s="75"/>
      <c r="G9" s="75"/>
      <c r="H9" s="47"/>
      <c r="L9" s="40"/>
      <c r="M9" s="40"/>
    </row>
    <row r="10" spans="1:12" s="8" customFormat="1" ht="12" customHeight="1">
      <c r="A10" s="16" t="s">
        <v>2</v>
      </c>
      <c r="B10" s="66"/>
      <c r="C10" s="68" t="s">
        <v>8</v>
      </c>
      <c r="D10" s="80"/>
      <c r="E10" s="80"/>
      <c r="F10" s="80"/>
      <c r="G10" s="80"/>
      <c r="H10" s="47"/>
      <c r="L10" s="40"/>
    </row>
    <row r="11" spans="1:7" ht="4.5" customHeight="1">
      <c r="A11" s="3"/>
      <c r="B11" s="30"/>
      <c r="C11" s="30"/>
      <c r="D11" s="31"/>
      <c r="E11" s="57"/>
      <c r="F11" s="32"/>
      <c r="G11" s="33"/>
    </row>
    <row r="12" spans="1:12" s="8" customFormat="1" ht="22.5">
      <c r="A12" s="35" t="s">
        <v>3</v>
      </c>
      <c r="B12" s="35" t="s">
        <v>4</v>
      </c>
      <c r="C12" s="35" t="s">
        <v>5</v>
      </c>
      <c r="D12" s="35" t="s">
        <v>6</v>
      </c>
      <c r="E12" s="52" t="s">
        <v>25</v>
      </c>
      <c r="F12" s="52" t="s">
        <v>26</v>
      </c>
      <c r="G12" s="35" t="s">
        <v>7</v>
      </c>
      <c r="H12" s="47"/>
      <c r="L12" s="40"/>
    </row>
    <row r="13" spans="1:12" s="8" customFormat="1" ht="11.25">
      <c r="A13" s="36">
        <v>1</v>
      </c>
      <c r="B13" s="34" t="s">
        <v>39</v>
      </c>
      <c r="C13" s="37" t="s">
        <v>5</v>
      </c>
      <c r="D13" s="55">
        <v>2</v>
      </c>
      <c r="E13" s="58">
        <v>92.33</v>
      </c>
      <c r="F13" s="67"/>
      <c r="G13" s="38">
        <f>IF(F13="","",IF(ISTEXT(F13),"NC",F13*D13))</f>
      </c>
      <c r="H13" s="47"/>
      <c r="K13" s="7"/>
      <c r="L13" s="40"/>
    </row>
    <row r="14" spans="1:12" s="8" customFormat="1" ht="11.25">
      <c r="A14" s="36">
        <v>2</v>
      </c>
      <c r="B14" s="34" t="s">
        <v>40</v>
      </c>
      <c r="C14" s="37" t="s">
        <v>5</v>
      </c>
      <c r="D14" s="55">
        <v>50</v>
      </c>
      <c r="E14" s="58">
        <v>5.33</v>
      </c>
      <c r="F14" s="67"/>
      <c r="G14" s="38">
        <f aca="true" t="shared" si="0" ref="G14:G31">IF(F14="","",IF(ISTEXT(F14),"NC",F14*D14))</f>
      </c>
      <c r="H14" s="47"/>
      <c r="K14" s="7"/>
      <c r="L14" s="40"/>
    </row>
    <row r="15" spans="1:12" s="8" customFormat="1" ht="22.5">
      <c r="A15" s="36">
        <v>3</v>
      </c>
      <c r="B15" s="34" t="s">
        <v>41</v>
      </c>
      <c r="C15" s="37" t="s">
        <v>5</v>
      </c>
      <c r="D15" s="55">
        <v>1</v>
      </c>
      <c r="E15" s="58">
        <v>440</v>
      </c>
      <c r="F15" s="67"/>
      <c r="G15" s="38">
        <f t="shared" si="0"/>
      </c>
      <c r="H15" s="47"/>
      <c r="K15" s="7"/>
      <c r="L15" s="40"/>
    </row>
    <row r="16" spans="1:12" s="8" customFormat="1" ht="22.5">
      <c r="A16" s="36">
        <v>4</v>
      </c>
      <c r="B16" s="34" t="s">
        <v>42</v>
      </c>
      <c r="C16" s="37" t="s">
        <v>5</v>
      </c>
      <c r="D16" s="55">
        <v>50</v>
      </c>
      <c r="E16" s="58">
        <v>146</v>
      </c>
      <c r="F16" s="67"/>
      <c r="G16" s="38">
        <f t="shared" si="0"/>
      </c>
      <c r="H16" s="47"/>
      <c r="K16" s="7"/>
      <c r="L16" s="40"/>
    </row>
    <row r="17" spans="1:12" s="8" customFormat="1" ht="11.25">
      <c r="A17" s="36">
        <v>5</v>
      </c>
      <c r="B17" s="34" t="s">
        <v>43</v>
      </c>
      <c r="C17" s="37" t="s">
        <v>5</v>
      </c>
      <c r="D17" s="55">
        <v>5</v>
      </c>
      <c r="E17" s="58">
        <v>1201.67</v>
      </c>
      <c r="F17" s="67"/>
      <c r="G17" s="38">
        <f t="shared" si="0"/>
      </c>
      <c r="H17" s="47"/>
      <c r="K17" s="7"/>
      <c r="L17" s="40"/>
    </row>
    <row r="18" spans="1:12" s="8" customFormat="1" ht="11.25">
      <c r="A18" s="36">
        <v>6</v>
      </c>
      <c r="B18" s="34" t="s">
        <v>44</v>
      </c>
      <c r="C18" s="37" t="s">
        <v>5</v>
      </c>
      <c r="D18" s="55">
        <v>5</v>
      </c>
      <c r="E18" s="58">
        <v>156</v>
      </c>
      <c r="F18" s="67"/>
      <c r="G18" s="38">
        <f t="shared" si="0"/>
      </c>
      <c r="H18" s="47"/>
      <c r="K18" s="7"/>
      <c r="L18" s="40"/>
    </row>
    <row r="19" spans="1:12" s="8" customFormat="1" ht="11.25">
      <c r="A19" s="36">
        <v>7</v>
      </c>
      <c r="B19" s="34" t="s">
        <v>45</v>
      </c>
      <c r="C19" s="37" t="s">
        <v>5</v>
      </c>
      <c r="D19" s="55">
        <v>20</v>
      </c>
      <c r="E19" s="58">
        <v>131.33</v>
      </c>
      <c r="F19" s="67"/>
      <c r="G19" s="38">
        <f t="shared" si="0"/>
      </c>
      <c r="H19" s="47"/>
      <c r="K19" s="7"/>
      <c r="L19" s="40"/>
    </row>
    <row r="20" spans="1:12" s="8" customFormat="1" ht="11.25">
      <c r="A20" s="36">
        <v>8</v>
      </c>
      <c r="B20" s="34" t="s">
        <v>46</v>
      </c>
      <c r="C20" s="37" t="s">
        <v>5</v>
      </c>
      <c r="D20" s="55">
        <v>6</v>
      </c>
      <c r="E20" s="58">
        <v>112.67</v>
      </c>
      <c r="F20" s="67"/>
      <c r="G20" s="38">
        <f t="shared" si="0"/>
      </c>
      <c r="H20" s="47"/>
      <c r="K20" s="7"/>
      <c r="L20" s="40"/>
    </row>
    <row r="21" spans="1:12" s="8" customFormat="1" ht="22.5">
      <c r="A21" s="36">
        <v>9</v>
      </c>
      <c r="B21" s="34" t="s">
        <v>47</v>
      </c>
      <c r="C21" s="37" t="s">
        <v>5</v>
      </c>
      <c r="D21" s="55">
        <v>1</v>
      </c>
      <c r="E21" s="58">
        <v>311.75</v>
      </c>
      <c r="F21" s="67"/>
      <c r="G21" s="38">
        <f t="shared" si="0"/>
      </c>
      <c r="H21" s="47"/>
      <c r="K21" s="7"/>
      <c r="L21" s="40"/>
    </row>
    <row r="22" spans="1:12" s="8" customFormat="1" ht="22.5">
      <c r="A22" s="36">
        <v>10</v>
      </c>
      <c r="B22" s="34" t="s">
        <v>48</v>
      </c>
      <c r="C22" s="37" t="s">
        <v>5</v>
      </c>
      <c r="D22" s="55">
        <v>10</v>
      </c>
      <c r="E22" s="58">
        <v>403</v>
      </c>
      <c r="F22" s="67"/>
      <c r="G22" s="38">
        <f t="shared" si="0"/>
      </c>
      <c r="H22" s="47"/>
      <c r="K22" s="7"/>
      <c r="L22" s="40"/>
    </row>
    <row r="23" spans="1:12" s="8" customFormat="1" ht="11.25">
      <c r="A23" s="36">
        <v>11</v>
      </c>
      <c r="B23" s="34" t="s">
        <v>49</v>
      </c>
      <c r="C23" s="37" t="s">
        <v>5</v>
      </c>
      <c r="D23" s="55">
        <v>30</v>
      </c>
      <c r="E23" s="58">
        <v>346</v>
      </c>
      <c r="F23" s="67"/>
      <c r="G23" s="38">
        <f t="shared" si="0"/>
      </c>
      <c r="H23" s="47"/>
      <c r="K23" s="7"/>
      <c r="L23" s="40"/>
    </row>
    <row r="24" spans="1:12" s="8" customFormat="1" ht="11.25">
      <c r="A24" s="36">
        <v>12</v>
      </c>
      <c r="B24" s="34" t="s">
        <v>50</v>
      </c>
      <c r="C24" s="37" t="s">
        <v>5</v>
      </c>
      <c r="D24" s="55">
        <v>5</v>
      </c>
      <c r="E24" s="58">
        <v>2339.67</v>
      </c>
      <c r="F24" s="67"/>
      <c r="G24" s="38">
        <f t="shared" si="0"/>
      </c>
      <c r="H24" s="47"/>
      <c r="K24" s="7"/>
      <c r="L24" s="40"/>
    </row>
    <row r="25" spans="1:12" s="8" customFormat="1" ht="11.25">
      <c r="A25" s="36">
        <v>13</v>
      </c>
      <c r="B25" s="34" t="s">
        <v>51</v>
      </c>
      <c r="C25" s="37" t="s">
        <v>5</v>
      </c>
      <c r="D25" s="55">
        <v>3</v>
      </c>
      <c r="E25" s="58">
        <v>979.67</v>
      </c>
      <c r="F25" s="67"/>
      <c r="G25" s="38">
        <f t="shared" si="0"/>
      </c>
      <c r="H25" s="47"/>
      <c r="K25" s="7"/>
      <c r="L25" s="40"/>
    </row>
    <row r="26" spans="1:12" s="8" customFormat="1" ht="33.75">
      <c r="A26" s="36">
        <v>14</v>
      </c>
      <c r="B26" s="34" t="s">
        <v>52</v>
      </c>
      <c r="C26" s="37" t="s">
        <v>5</v>
      </c>
      <c r="D26" s="55">
        <v>10</v>
      </c>
      <c r="E26" s="58">
        <v>2459.67</v>
      </c>
      <c r="F26" s="67"/>
      <c r="G26" s="38">
        <f t="shared" si="0"/>
      </c>
      <c r="H26" s="47"/>
      <c r="K26" s="7"/>
      <c r="L26" s="40"/>
    </row>
    <row r="27" spans="1:12" s="8" customFormat="1" ht="11.25">
      <c r="A27" s="36">
        <v>15</v>
      </c>
      <c r="B27" s="34" t="s">
        <v>53</v>
      </c>
      <c r="C27" s="37" t="s">
        <v>54</v>
      </c>
      <c r="D27" s="55">
        <v>5</v>
      </c>
      <c r="E27" s="58">
        <v>3733</v>
      </c>
      <c r="F27" s="67"/>
      <c r="G27" s="38">
        <f t="shared" si="0"/>
      </c>
      <c r="H27" s="47"/>
      <c r="K27" s="7"/>
      <c r="L27" s="40"/>
    </row>
    <row r="28" spans="1:12" s="8" customFormat="1" ht="22.5">
      <c r="A28" s="36">
        <v>16</v>
      </c>
      <c r="B28" s="34" t="s">
        <v>55</v>
      </c>
      <c r="C28" s="37" t="s">
        <v>56</v>
      </c>
      <c r="D28" s="55">
        <v>5</v>
      </c>
      <c r="E28" s="58">
        <v>746.33</v>
      </c>
      <c r="F28" s="67"/>
      <c r="G28" s="38">
        <f t="shared" si="0"/>
      </c>
      <c r="H28" s="47"/>
      <c r="K28" s="7"/>
      <c r="L28" s="40"/>
    </row>
    <row r="29" spans="1:12" s="8" customFormat="1" ht="22.5">
      <c r="A29" s="36">
        <v>17</v>
      </c>
      <c r="B29" s="34" t="s">
        <v>57</v>
      </c>
      <c r="C29" s="37" t="s">
        <v>5</v>
      </c>
      <c r="D29" s="55">
        <v>5</v>
      </c>
      <c r="E29" s="58">
        <v>486.33</v>
      </c>
      <c r="F29" s="67"/>
      <c r="G29" s="38">
        <f t="shared" si="0"/>
      </c>
      <c r="H29" s="47"/>
      <c r="K29" s="7"/>
      <c r="L29" s="40"/>
    </row>
    <row r="30" spans="1:12" s="8" customFormat="1" ht="33.75">
      <c r="A30" s="36">
        <v>18</v>
      </c>
      <c r="B30" s="34" t="s">
        <v>58</v>
      </c>
      <c r="C30" s="37" t="s">
        <v>5</v>
      </c>
      <c r="D30" s="55">
        <v>20</v>
      </c>
      <c r="E30" s="58">
        <v>389.33</v>
      </c>
      <c r="F30" s="67"/>
      <c r="G30" s="38">
        <f t="shared" si="0"/>
      </c>
      <c r="H30" s="47"/>
      <c r="K30" s="7"/>
      <c r="L30" s="40"/>
    </row>
    <row r="31" spans="1:12" s="8" customFormat="1" ht="22.5">
      <c r="A31" s="36">
        <v>19</v>
      </c>
      <c r="B31" s="34" t="s">
        <v>59</v>
      </c>
      <c r="C31" s="37" t="s">
        <v>5</v>
      </c>
      <c r="D31" s="55">
        <v>1</v>
      </c>
      <c r="E31" s="58">
        <v>649</v>
      </c>
      <c r="F31" s="67"/>
      <c r="G31" s="38">
        <f t="shared" si="0"/>
      </c>
      <c r="H31" s="47"/>
      <c r="K31" s="7"/>
      <c r="L31" s="40"/>
    </row>
    <row r="32" spans="1:12" s="29" customFormat="1" ht="9">
      <c r="A32" s="39"/>
      <c r="E32" s="53"/>
      <c r="F32" s="76" t="s">
        <v>27</v>
      </c>
      <c r="G32" s="77"/>
      <c r="H32" s="48"/>
      <c r="L32" s="42"/>
    </row>
    <row r="33" spans="6:8" ht="14.25" customHeight="1">
      <c r="F33" s="78">
        <f>IF(SUM(G13:G31)=0,"",SUM(G13:G31))</f>
      </c>
      <c r="G33" s="79"/>
      <c r="H33" s="49"/>
    </row>
    <row r="34" spans="1:12" s="43" customFormat="1" ht="23.25" customHeight="1">
      <c r="A34" s="73" t="str">
        <f>" - "&amp;Dados!B23</f>
        <v> - A entrega deverá ser na Sede da Prefeitura, Rua Alfredo Chaves, 39, centro, Sumidouro-RJ. no horário das 09:00 às 12:00 horas e de 14:00 às 16:00 horas, nos dias úteis, de segunda a sexta-feira. Sendo o frete, carga e descarga por conta do fornecedor até o local indicado.</v>
      </c>
      <c r="B34" s="73"/>
      <c r="C34" s="73"/>
      <c r="D34" s="73"/>
      <c r="E34" s="73"/>
      <c r="F34" s="73"/>
      <c r="G34" s="73"/>
      <c r="H34" s="50"/>
      <c r="L34" s="44"/>
    </row>
    <row r="35" spans="1:12" s="43" customFormat="1" ht="23.25" customHeight="1">
      <c r="A35" s="73" t="str">
        <f>" - "&amp;Dados!B24</f>
        <v> - Os materiais e equipamentos deverão ser entregues pela(s) firma(s) vencedora(s) do certame, de acordo com o Edital, em até 30 (trinta) dias após o recebimento de cada Nota de Empenho, sob pena de sujeitar-se as sanções legalmente previstas.</v>
      </c>
      <c r="B35" s="73"/>
      <c r="C35" s="73"/>
      <c r="D35" s="73"/>
      <c r="E35" s="73"/>
      <c r="F35" s="73"/>
      <c r="G35" s="73"/>
      <c r="H35" s="50"/>
      <c r="L35" s="44"/>
    </row>
    <row r="36" spans="1:12" s="43" customFormat="1" ht="9">
      <c r="A36" s="73" t="str">
        <f>" - "&amp;Dados!B25</f>
        <v> - O pagamento do objeto de que trata o PREGÃO PRESENCIAL 099/2021, será efetuado pela Tesouraria da Prefeitura Municipal de Sumidouro.</v>
      </c>
      <c r="B36" s="73"/>
      <c r="C36" s="73"/>
      <c r="D36" s="73"/>
      <c r="E36" s="73"/>
      <c r="F36" s="73"/>
      <c r="G36" s="73"/>
      <c r="H36" s="50"/>
      <c r="L36" s="44"/>
    </row>
    <row r="37" spans="1:12" s="29" customFormat="1" ht="9">
      <c r="A37" s="73" t="str">
        <f>" - "&amp;Dados!B26</f>
        <v> - Proposta válida por 60 (sessenta) dias</v>
      </c>
      <c r="B37" s="73"/>
      <c r="C37" s="73"/>
      <c r="D37" s="73"/>
      <c r="E37" s="73"/>
      <c r="F37" s="73"/>
      <c r="G37" s="73"/>
      <c r="H37" s="48"/>
      <c r="L37" s="42"/>
    </row>
    <row r="38" ht="12.75">
      <c r="H38" s="51"/>
    </row>
    <row r="39" ht="12.75">
      <c r="H39" s="51"/>
    </row>
    <row r="40" ht="12.75">
      <c r="H40" s="51"/>
    </row>
    <row r="41" ht="12.75">
      <c r="H41" s="51"/>
    </row>
    <row r="42" ht="12.75">
      <c r="H42" s="51"/>
    </row>
    <row r="43" ht="12.75">
      <c r="H43" s="51"/>
    </row>
    <row r="44" spans="2:7" ht="12.75" customHeight="1">
      <c r="B44" s="1"/>
      <c r="D44" s="1"/>
      <c r="G44" s="1"/>
    </row>
    <row r="45" spans="2:7" ht="12.75">
      <c r="B45" s="1"/>
      <c r="D45" s="1"/>
      <c r="G45" s="1"/>
    </row>
    <row r="46" spans="2:7" ht="12.75">
      <c r="B46" s="1"/>
      <c r="D46" s="1"/>
      <c r="G46" s="1"/>
    </row>
    <row r="47" spans="2:7" ht="12.75">
      <c r="B47" s="1"/>
      <c r="D47" s="1"/>
      <c r="G47" s="1"/>
    </row>
    <row r="48" spans="2:7" ht="12.75">
      <c r="B48" s="1"/>
      <c r="D48" s="1"/>
      <c r="G48" s="1"/>
    </row>
  </sheetData>
  <sheetProtection password="CE28" sheet="1"/>
  <autoFilter ref="A11:G37"/>
  <mergeCells count="15">
    <mergeCell ref="A34:G34"/>
    <mergeCell ref="A35:G35"/>
    <mergeCell ref="A36:G36"/>
    <mergeCell ref="B8:G8"/>
    <mergeCell ref="A37:G37"/>
    <mergeCell ref="B9:G9"/>
    <mergeCell ref="F32:G32"/>
    <mergeCell ref="F33:G33"/>
    <mergeCell ref="D10:G10"/>
    <mergeCell ref="C6:D6"/>
    <mergeCell ref="E6:F6"/>
    <mergeCell ref="A2:G2"/>
    <mergeCell ref="A3:G3"/>
    <mergeCell ref="A4:G4"/>
    <mergeCell ref="A5:G5"/>
  </mergeCells>
  <conditionalFormatting sqref="F32">
    <cfRule type="expression" priority="1" dxfId="12" stopIfTrue="1">
      <formula>IF($J32="Empate",IF(H32=1,TRUE(),FALSE()),FALSE())</formula>
    </cfRule>
    <cfRule type="expression" priority="2" dxfId="13" stopIfTrue="1">
      <formula>IF(H32="&gt;",FALSE(),IF(H32&gt;0,TRUE(),FALSE()))</formula>
    </cfRule>
    <cfRule type="expression" priority="3" dxfId="0" stopIfTrue="1">
      <formula>IF(H32="&gt;",TRUE(),FALSE())</formula>
    </cfRule>
  </conditionalFormatting>
  <conditionalFormatting sqref="F33">
    <cfRule type="expression" priority="4" dxfId="9" stopIfTrue="1">
      <formula>IF($J32="OK",IF(H32=1,TRUE(),FALSE()),FALSE())</formula>
    </cfRule>
    <cfRule type="expression" priority="5" dxfId="14" stopIfTrue="1">
      <formula>IF($J32="Empate",IF(H32=1,TRUE(),FALSE()),FALSE())</formula>
    </cfRule>
    <cfRule type="expression" priority="6" dxfId="7" stopIfTrue="1">
      <formula>IF($J32="Empate",IF(H32=2,TRUE(),FALSE()),FALSE())</formula>
    </cfRule>
  </conditionalFormatting>
  <conditionalFormatting sqref="F13:F31">
    <cfRule type="cellIs" priority="11" dxfId="6" operator="equal" stopIfTrue="1">
      <formula>""</formula>
    </cfRule>
  </conditionalFormatting>
  <conditionalFormatting sqref="D13:D31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31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31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60</v>
      </c>
      <c r="E1" s="4"/>
      <c r="F1" s="4"/>
      <c r="G1" s="4"/>
    </row>
    <row r="2" spans="1:7" ht="12.75">
      <c r="A2" s="17" t="s">
        <v>10</v>
      </c>
      <c r="B2" s="5" t="s">
        <v>61</v>
      </c>
      <c r="E2" s="4"/>
      <c r="F2" s="4"/>
      <c r="G2" s="4"/>
    </row>
    <row r="3" spans="1:7" ht="12.75">
      <c r="A3" s="17" t="s">
        <v>11</v>
      </c>
      <c r="B3" s="5" t="s">
        <v>62</v>
      </c>
      <c r="C3" s="5"/>
      <c r="E3" s="4"/>
      <c r="F3" s="4"/>
      <c r="G3" s="4"/>
    </row>
    <row r="4" spans="1:7" ht="12.75">
      <c r="A4" s="17" t="s">
        <v>12</v>
      </c>
      <c r="B4" s="10" t="s">
        <v>67</v>
      </c>
      <c r="C4" s="5"/>
      <c r="E4" s="4"/>
      <c r="F4" s="4"/>
      <c r="G4" s="4"/>
    </row>
    <row r="5" spans="1:7" ht="12.75">
      <c r="A5" s="17" t="s">
        <v>13</v>
      </c>
      <c r="B5" s="10" t="s">
        <v>32</v>
      </c>
      <c r="C5" s="5"/>
      <c r="E5" s="4"/>
      <c r="F5" s="4"/>
      <c r="G5" s="4"/>
    </row>
    <row r="6" spans="1:7" ht="12.75">
      <c r="A6" s="17" t="s">
        <v>37</v>
      </c>
      <c r="B6" s="13" t="s">
        <v>33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23</v>
      </c>
      <c r="B8" s="54">
        <v>105501.84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34</v>
      </c>
      <c r="E14" s="4"/>
      <c r="F14" s="4"/>
      <c r="G14" s="4"/>
    </row>
    <row r="15" spans="1:7" ht="12.75">
      <c r="A15" s="19" t="s">
        <v>35</v>
      </c>
      <c r="E15" s="4"/>
      <c r="F15" s="4"/>
      <c r="G15" s="4"/>
    </row>
    <row r="16" spans="1:7" ht="12.75">
      <c r="A16" s="63" t="s">
        <v>36</v>
      </c>
      <c r="B16" s="25"/>
      <c r="E16" s="25"/>
      <c r="F16" s="4"/>
      <c r="G16" s="4"/>
    </row>
    <row r="17" spans="1:13" s="24" customFormat="1" ht="12.75">
      <c r="A17" s="23" t="s">
        <v>21</v>
      </c>
      <c r="B17" s="61" t="s">
        <v>63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25"/>
      <c r="C18" s="56"/>
      <c r="D18" s="56"/>
      <c r="E18" s="56"/>
      <c r="F18" s="56"/>
      <c r="G18" s="56"/>
      <c r="H18" s="25"/>
      <c r="I18" s="25"/>
      <c r="J18" s="25"/>
      <c r="K18" s="25"/>
      <c r="L18" s="25"/>
      <c r="M18" s="25"/>
      <c r="IV18" s="25"/>
    </row>
    <row r="19" spans="1:7" ht="12.75">
      <c r="A19" s="64"/>
      <c r="B19" s="25"/>
      <c r="E19" s="4"/>
      <c r="F19" s="25"/>
      <c r="G19" s="25"/>
    </row>
    <row r="20" spans="2:7" ht="12.75">
      <c r="B20" s="25"/>
      <c r="E20" s="60"/>
      <c r="F20" s="25"/>
      <c r="G20" s="25"/>
    </row>
    <row r="21" spans="5:7" ht="12.75">
      <c r="E21" s="60"/>
      <c r="F21" s="60"/>
      <c r="G21" s="60"/>
    </row>
    <row r="22" spans="5:7" ht="12.75">
      <c r="E22" s="60"/>
      <c r="F22" s="60"/>
      <c r="G22" s="60"/>
    </row>
    <row r="23" spans="1:7" ht="63.75">
      <c r="A23" s="21" t="s">
        <v>15</v>
      </c>
      <c r="B23" s="22" t="s">
        <v>65</v>
      </c>
      <c r="E23" s="4"/>
      <c r="F23" s="4"/>
      <c r="G23" s="60"/>
    </row>
    <row r="24" spans="1:7" ht="63.75">
      <c r="A24" s="21" t="s">
        <v>16</v>
      </c>
      <c r="B24" s="56" t="s">
        <v>66</v>
      </c>
      <c r="E24" s="4"/>
      <c r="F24" s="4"/>
      <c r="G24" s="60"/>
    </row>
    <row r="25" spans="1:7" ht="38.25">
      <c r="A25" s="21" t="s">
        <v>17</v>
      </c>
      <c r="B25" s="22" t="s">
        <v>64</v>
      </c>
      <c r="C25" s="9"/>
      <c r="E25" s="4"/>
      <c r="F25" s="4"/>
      <c r="G25" s="60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25.5">
      <c r="A27" s="65" t="s">
        <v>31</v>
      </c>
      <c r="B27" s="62" t="s">
        <v>38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2021-09-22T13:27:42Z</cp:lastPrinted>
  <dcterms:created xsi:type="dcterms:W3CDTF">2006-04-18T17:38:46Z</dcterms:created>
  <dcterms:modified xsi:type="dcterms:W3CDTF">2021-11-16T18:36:04Z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