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Preços'!$A$11:$I$108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<sst xmlns="http://schemas.openxmlformats.org/spreadsheetml/2006/main" count="232" uniqueCount="145">
  <si>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</si>
  <si>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</si>
  <si>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</si>
  <si>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</si>
  <si>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</si>
  <si>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</si>
  <si>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</si>
  <si>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</si>
  <si>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</si>
  <si>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</si>
  <si>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</si>
  <si>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</si>
  <si>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</si>
  <si>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</si>
  <si>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</si>
  <si>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</si>
  <si>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</si>
  <si>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</si>
  <si>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</si>
  <si>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</si>
  <si>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</si>
  <si>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</si>
  <si>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</si>
  <si>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</si>
  <si>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</si>
  <si>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</si>
  <si>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</si>
  <si>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</si>
  <si>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</si>
  <si>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</si>
  <si>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</si>
  <si>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</si>
  <si>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</si>
  <si>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</si>
  <si>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FRA</t>
  </si>
  <si>
    <t>Prazo da Ata: 12 meses a contar de sua assinatura.</t>
  </si>
  <si>
    <t>Os itens deverão ser entregues no Setor de Almoxarifado: Rua Dr. Carolino Ribeiro de Moura, Centro, Sumidouro, no horário das 09hs00min às 12hs00min horas e de 14hs00min às 17hs00min horas. Sendo o frete, carga e descarga por conta do fornecedor até o local indicado.</t>
  </si>
  <si>
    <t>MARCA</t>
  </si>
  <si>
    <t>Nº REGISTRO ANVISA</t>
  </si>
  <si>
    <t xml:space="preserve">O objeto do presente Edital será recebido de forma parcelada pela Secretaria com prazo não superior a 05 (cinco) dias corridos após recebimento de cada nota de empenho de acordo com a necessidade e disponibilidade física de armazenamento no estoque, conforme solicitação do responsável por fiscalizar este contrato. </t>
  </si>
  <si>
    <t>GAL</t>
  </si>
  <si>
    <t>PCT</t>
  </si>
  <si>
    <t>CX</t>
  </si>
  <si>
    <t>ROL</t>
  </si>
  <si>
    <t>ESTETOSCÓPIO ADULTO</t>
  </si>
  <si>
    <t>FITA ADESIVA - 18 MM X 50 METROS</t>
  </si>
  <si>
    <t>FITA CIRÚRGICA MICROPOROSA HIPOALÉRGICO 10CM X 4,5 M (ROLO)</t>
  </si>
  <si>
    <t>FITA INDICADORA PARA AUTOCLAVE 19 MM X 30M</t>
  </si>
  <si>
    <t>LÂMINA DE BISTURI AÇO CARBONO DESCARTÁVEL Nº15 (CX C/ 100 UNIDADES)</t>
  </si>
  <si>
    <t>LÂMINA DE BISTURI AÇO CARBONO DESCARTÁVEL Nº21 (CX C/ 100 UNIDADES)</t>
  </si>
  <si>
    <t>LANCETA 28G P/ LANCETADOR</t>
  </si>
  <si>
    <t>LUVA DE PROCEDIMENTO P LÁTEX (CAIXA C/50 PARES)</t>
  </si>
  <si>
    <t>PAR</t>
  </si>
  <si>
    <t>LUVA ESTÉRIL Nº 7,0</t>
  </si>
  <si>
    <t>LUVA ESTÉRIL Nº 7,5</t>
  </si>
  <si>
    <t>LUVA ESTÉRIL Nº 8,0</t>
  </si>
  <si>
    <t>Contrato:</t>
  </si>
  <si>
    <t>Representante:</t>
  </si>
  <si>
    <t>CPF:</t>
  </si>
  <si>
    <t>Enquadramento:</t>
  </si>
  <si>
    <t>ABAIXADOR DE LINGUA (PACOTE C/ 100 UNIDADES)</t>
  </si>
  <si>
    <t>ÁGUA DESTILADA PARA AUTOCLAVE 5L - ÁGUA QUIMICAMENTE PURA, ISENTA DE SAIS SOLÚVEIS. APROPIADA PARA USO EM AUTOCLAVES.</t>
  </si>
  <si>
    <t>ÁGUA OXIGENADA ALMOTOLIA C/ 100 ML</t>
  </si>
  <si>
    <t>AGULHA 13X4,5 (CX C/ 100 UNIDADES)</t>
  </si>
  <si>
    <t>AGULHA 20X5,5 (CX C/ 100 UNIDADES)</t>
  </si>
  <si>
    <t>AGULHA 25X7 (CX C/ 100 UNIDADES)</t>
  </si>
  <si>
    <t>AGULHA 25X8 (CX C/ 100 UNIDADES)</t>
  </si>
  <si>
    <t>AGULHA 40x12 (CX C/ 100 UNIDADES)</t>
  </si>
  <si>
    <t xml:space="preserve">ALCOOL 70% ALMOTOLIA C/ 1000ML </t>
  </si>
  <si>
    <t>ÁLCOOL 92,8% (CX C/ 12 LITROS)</t>
  </si>
  <si>
    <t>ÁLCOOL ETÍLICO 70% PARA PELE ANTISSÉPTICO - ALMOTOLIA C/ 100ML - REGISTRO ANVISA</t>
  </si>
  <si>
    <t>ÁLCOOL GEL 70% ANTISSÉPTICO. VALIDADE: 36 MESES APÓS A DATA DE FABRICAÇÃO. REGISTRO ANVISA. (GALÃO C/ 5L)</t>
  </si>
  <si>
    <t>ALGODÃO ROLO 500G</t>
  </si>
  <si>
    <t xml:space="preserve">APARELHO DE PRESSÃO - ADULTO </t>
  </si>
  <si>
    <t>APARELHO DE PRESSÃO - ADULTO OBESO</t>
  </si>
  <si>
    <t>APARELHO DE PRESSÃO - INFANTIL</t>
  </si>
  <si>
    <t>ATADURA DE CREPOM 10CM X 4,5 M (1,80M) - 13 FIOS 1ª LINHA (PACOTE C/ 12 UNIDADES), CONFECCIONADAS EM TECIDO 100% ALGODÃO CRU, FIOS DE ALTA TORÇÃO, QUE CONFERE ALTA RESISTÊNCIA, COM DENSIDADE DE 13 FIOS/CM2, POSSUINDO BASTANTE ELASTICIDADE NO SENTIDO LONGITUDINAL: 100% PURO ALGODÃO: MACIO E EXTRA-ABSORVENTE; TAMANHO 10 CM X 1,8 M (4,5 MT ESTICADO); NÃO DESFIA. DERMATOLOGICAMENTE TESTADO</t>
  </si>
  <si>
    <t>ATADURA DE CREPOM 15CM X 4,5 M (1,80M) - 13 FIOS 1ª LINHA (PACOTE C/ 12 UNIDADES), CONFECCIONADAS EM TECIDO 100% ALGODÃO CRU, FIOS DE ALTA TORÇÃO, QUE CONFERE ALTA RESISTÊNCIA, COM DENSIDADE DE 13 FIOS/CM2, POSSUINDO BASTANTE ELASTICIDADE NO SENTIDO LONGITUDINAL: 100% PURO ALGODÃO: MACIO E EXTRA-ABSORVENTE; TAMANHO 10 CM X 1,8 M (4,5 MT ESTICADO); NÃO DESFIA. DERMATOLOGICAMENTE TESTADO</t>
  </si>
  <si>
    <t>ATADURA DE CREPOM 20CM X 4,5 M (1,80M) - 13 FIOS 1ª LINHA (PACOTE C/ 12 UNIDADES), CONFECCIONADAS EM TECIDO 100% ALGODÃO CRU, FIOS DE ALTA TORÇÃO, QUE CONFERE ALTA RESISTÊNCIA, COM DENSIDADE DE 13 FIOS/CM2, POSSUINDO BASTANTE ELASTICIDADE NO SENTIDO LONGITUDINAL: 100% PURO ALGODÃO: MACIO E EXTRA-ABSORVENTE; TAMANHO 10 CM X 1,8 M (4,5 MT ESTICADO); NÃO DESFIA. DERMATOLOGICAMENTE TESTADO</t>
  </si>
  <si>
    <t xml:space="preserve">AVENTAL DESCARTÁVEL DE MANGA LONGA DE 40GR, CONFECCIONADO EM NÃO TECIDO (TNT) EM 100% POLIPROPILENO ( PACOTE C/ 10 UNIDADES) </t>
  </si>
  <si>
    <t xml:space="preserve">AVENTAL DESCARTÁVEL DE MANGA LONGA DE 20GR, CONFECCIONADO EM NÃO TECIDO (TNT) EM 100% POLIPROPILENO ( PACOTE C/ 10 UNIDADES) </t>
  </si>
  <si>
    <t>BOBINA DE PAPEL TÉRMICO MILIMETRADO P/ ELETROCARDIÓGRAFO ECG 216MM X 30M</t>
  </si>
  <si>
    <t>BOTA DE UNA - COMPOSTA POR UMA BANDAGEM DE POLIÉSTER E ALGODÃO, EMBEBIDA POR ÁLCOOL CETOESTEARÍLICO, CLORETO DE CETILTRIMETIL AMÔNIO, PROPILENOGLICOL, ÓLEO DE MAMONA, ÓXIDO DE ZINCO, ÓLEO DE GIRASSOL, ÓLEO MINERAL, VITAMINA A, VITAMINA E, GLICERINA, GOMA ACÁCIA E ÁGUA DEIONOZADA. PRODUTO NÃO ESTÉRIL. VALIDADE 2 ANOS. PRODUTO EMBALADO INDIVIDUALMENTE EM CARTUCHO DE FILME DE POLIETILENO SELADO TERMICAMENTE. TAM. 10,2CM X 9,14CM.</t>
  </si>
  <si>
    <t xml:space="preserve">CAIXA P/ ACONDICIONAR PERFUROCORTANTE CAPACIDADE 20 LITROS </t>
  </si>
  <si>
    <t xml:space="preserve">COLETOR DE FEZES </t>
  </si>
  <si>
    <t>COLETOR DE URINA DESCARTÁVEL ESTÉRIL COM TAMPA DE ROSCA (POTE 80 ML)</t>
  </si>
  <si>
    <t xml:space="preserve">COLETOR DE URINA INFANTIL FEMININO ( PACOTE C/ 10 UNIDADES) </t>
  </si>
  <si>
    <t xml:space="preserve">COLETOR DE URINA INFANTIL MASCULINO ( PACOTE C/ 10 UNIDADES) </t>
  </si>
  <si>
    <t>COLETOR DE URINA SISTEMA FECHADO CAPACIDADE 2.000 ML</t>
  </si>
  <si>
    <t xml:space="preserve">COMPRESSA DE CAMPO OPERATÓRIO 45 CM X 50 CM 4 CAMADAS (PCT C/50UN) </t>
  </si>
  <si>
    <t>COMPRESSA DE GASE 7,5 X 7,5 – 8 DOBRAS – 13 FIOS (PACOTE COM 500 UNIDADES)</t>
  </si>
  <si>
    <t>COMPRESSA COM EMULSÃO DE PETROLATUM - COMPRESSA IMPREGNADA COM EMULSÃO DE PETROLATUM DESTINADA AO TRATAMENTO DE FERIDAS. ESTÉRIL - ESTERELIZADA POR RADIAÇÃO IONIZANTE. TAM. 7,6 CM X 7,6 CM. REGISTRO ANVISA</t>
  </si>
  <si>
    <t>COMPRESSA DE GASE ESTÉRIL. GASE COM ALTA CAPACIDADE DE ABSORÇÃO DE BAIXO DESPRENDIMENTO DE PARTÍCULAS. MACIAS COM TRIPLO PODER DE ABSORÇÃO. QUALIDADE SUPERIOR E MENOS ADERÊNCIA. DORBAS LATERAIS SEM DESFIAMENTO, MAIS ECONÔMICAS E MAIS RESISTENTES. COMPOSIÇÃO: TELA NÃO TECIDA COM 70% DE FIBRAS DE VISCOSE E 30% DE FIBRAS DE POLIÉSTER, ISENTA DE ALVEJANTES ÓPTICOS, AMIDO E OUTRAS SUBSTÂNCIAS GORDUROSAS. MEDIDA: 7,5 X 7,5 CM ESTÉRIL. PACOTE C/ 10 UNIDADES. REGISTRO NA ANVISA.</t>
  </si>
  <si>
    <t>DIGLUCONATO DE CLOREXIDINE ALCOÓLICO 0,5% (ALMOTOLIA C/ 100ML)</t>
  </si>
  <si>
    <t>DIGLUCONATO DE CLOREXIDINA DEGERMANTE 2% (ALMOTOLIA C/ 100ML)</t>
  </si>
  <si>
    <t xml:space="preserve">EMBALAGEM P/ ESTERILIZAÇÃO  150MM X 100M </t>
  </si>
  <si>
    <t xml:space="preserve">EMBALAGEM P/ ESTERILIZAÇÃO  300MM X 100M </t>
  </si>
  <si>
    <t>ESCOVA ENDOCERVICAL (PACOTE C/ 100 UNIDADES)</t>
  </si>
  <si>
    <t>ESPARADRAPO IMPERMEÁVEL 10 CM X 4,5 M (ROLO)</t>
  </si>
  <si>
    <t>ESPÁTULA DE AYRES (PACOTE C/ 100 UNIDADES)</t>
  </si>
  <si>
    <t>ESTETOSCÓPIO PEDIÁTRICO</t>
  </si>
  <si>
    <t>FIO NYLON 2-0 C/ AGULHA CORTANTE 4CM 3/8 (CX C/ 24 UNIDADES)</t>
  </si>
  <si>
    <t>FIO NYLON 3-0 C/ AGULHA CORTANTE 3CM 3/8 (CX C/ 24 UNIDADES)</t>
  </si>
  <si>
    <t>DISPOSITIVO P/ CONTINÊNCIA URINÁRIA. COLETOR DE URINA MASCULINO  C/ EXTENSÃO, CONFECCIONADO EM PVC ATÓXICO E FLEXÍVEL; PRESERVATIVO DE PURO LÁTEX; ESTERILIZAÇÃO: GÁS ÓXIDO DE ETILENO; EMBALADO ENDIVIDUALMENTE EM ENVELOPE DE PAPEL GRAU CIRÚRGICO/FILME DE POLIEPROPILENO; COMPRIMENTO DA EXTENSÃO: 1,30M.</t>
  </si>
  <si>
    <t>GASE HIDRÓFILA EM ROLO TIPO QUEIJO 91 MM X 91 M 13 FIOS</t>
  </si>
  <si>
    <t>GEL TRANSPARENTE  P/ ULTRASSONOGRAFIA (FRASCO C/ 100G)</t>
  </si>
  <si>
    <t>KIT PAPANICOLAU - G (EMBALAGEM C/ 01 ESPÉCULO VAGINAL MEDINDO 10 CM DE COMPRIMENTO E 2,5 CM DE LARGURA, 01 LUVA PLÁSTICA, 01 ESCOVA ENDOCERVICAL, 01 ESPÁTULA DE AYRES, 01 ESTOJO PORTA-LÂMINA, 01 LÂMINA DE VIDRO).</t>
  </si>
  <si>
    <t>KIT PAPANICOLAU - M (EMBALAGEM C/ 01 ESPÉCULO VAGINAL, 01 LUVA PLÁSTICA, 01 ESCOVA ENDOCERVICAL, 01 ESPÁTULA DE AYRES, 01 ESTOJO PORTA-LÂMINA, 01 LÂMINA DE VIDRO).</t>
  </si>
  <si>
    <t>KIT PAPANICOLAU - P (EMBALAGEM C/ 01 ESPÉCULO VAGINAL, 01 LUVA PLÁSTICA, 01 ESCOVA ENDOCERVICAL, 01 ESPÁTULA DE AYRES, 01 ESTOJO PORTA-LÂMINA, 01 LÂMINA DE VIDRO).</t>
  </si>
  <si>
    <t>LÂMINA P/ MICROSCOPIA C/ LADO FOSCO (CX C/ 50 UNIDADES)</t>
  </si>
  <si>
    <t>LENÇOL DESCARTÁVEL COM ELASTICO 2,00 MM X 90 CM. ( PACOTE COM 10 UNIDADES)</t>
  </si>
  <si>
    <t>LUVA DE PROCEDIMENTO G LÁTEX (CAIXA C/100 UNIDADES)</t>
  </si>
  <si>
    <t>LUVA DE PROCEDIMENTO M LÁTEX (CAIXA C/100 UNIDADES)</t>
  </si>
  <si>
    <t>LUVA DE PROCEDIMENTO PP LÁTEX (CAIXA C/100 UNIDADES)</t>
  </si>
  <si>
    <t>MALHA TUBULAR DE ALGODÃO 15CM X 10M</t>
  </si>
  <si>
    <t>MASCARA CIRÚRGICA DESCARTÁVEL TRIPLA CAMADA, COM FILTRO DE RETENÇÃO, HIPOALÉRGICA, HIDROREPELENTE, NÃO INFLAMÁVAEL, CLIPE NASAL REVESTIDO E DE FÁCIL AJUSTE.REGISTRO DO MINISTÉRIO DA SAÚDE.  CAIXA COM 50 UNID</t>
  </si>
  <si>
    <t>MÁSCARA DE PROTEÇÃO N95 REGISTRO NO MINISTÉRIO DA SAÚDE</t>
  </si>
  <si>
    <t>PROTETOR FACIAL TOTAL - FACE SHIELD. MATERIAL NÃO ATÓXICO. MATERIAL LEVE (40G).DESINFECÇÃO COM HIPOCLORITO. HIGIENIZAÇÃO COM ÁLCOOL EM GEL OU COM ÁGUA E SABÃO NEUTRO.</t>
  </si>
  <si>
    <t>REFIL DE ÁLCOOL GEL COM 800ML, PARA SABONETEIRAS DE PAREDE. CONTENDO 800ML</t>
  </si>
  <si>
    <t>REFIL DE SABONETE LÍQUIDO COM 800ML, PARA SABONETEIRAS DE PAREDE. CONTENDO 800ML</t>
  </si>
  <si>
    <t>SERINGA DESCARTÁVEL ESTÉRIL DE USO ÚNICO PARA INSULINA COM AGULHA FIXA 1,0 ML/CC AG 8 X 0,10 mm</t>
  </si>
  <si>
    <t>SERINGA DESCARTÁVEL S/ AGULHA 60ML</t>
  </si>
  <si>
    <t>SERINGA DESCARTÁVEL S/ AGULHA 10ML</t>
  </si>
  <si>
    <t>SERINGA DESCARTÁVEL S/ AGULHA 20ML</t>
  </si>
  <si>
    <t>SERINGA DESCARTÁVEL S/ AGULHA 3ML</t>
  </si>
  <si>
    <t>SERINGA DESCARTÁVEL S/ AGULHA 5ML</t>
  </si>
  <si>
    <t>SOLUÇÃO DE ÉTER SULFÚRICO 35% 100 ML</t>
  </si>
  <si>
    <t>SONDA DE FOLEY C/ 02 VIAS Nº 14 C/ BALÃO ESTÉRIL</t>
  </si>
  <si>
    <t>SONDA DE FOLEY C/ 02 VIAS Nº 16 C/ BALÃO ESTÉRIL</t>
  </si>
  <si>
    <t>SONDA DE FOLEY C/ 02 VIAS Nº 18 C/ BALÃO ESTÉRIL</t>
  </si>
  <si>
    <t>SONDA DE FOLEY C/ 02 VIAS Nº 20 C/ BALÃO ESTÉRIL</t>
  </si>
  <si>
    <t>SONDA URETRAL Nº 12</t>
  </si>
  <si>
    <t>SONDA URETRAL Nº 10</t>
  </si>
  <si>
    <t>SONDA URETRAL Nº 9</t>
  </si>
  <si>
    <t>SONDA URETRAL Nº 8</t>
  </si>
  <si>
    <t>TERMÔMETRO DIGITAL</t>
  </si>
  <si>
    <t>TRANSOFIX - ADAPTADOR PARA TRANSFERÊNCIA DE SOLUÇÕES. DUAS PONTAS PERFURANTES. PADRÃO ISO QUE GARANTEM PERFEITO ENCAIXE. ASAS DE APOIO ANATÔMICAS, RÍGIDAS E RESISTENTES, GRANDE DIÂMETRO INTERNO, QUE PERMITE EXCELENTE FLUXO DE SOLUÇÕES. UTILIZADO PARA FRASCOS, BOLSAS E RECIPIENTES DE VIDRO. SEM USO DE AGULHAS, PREVENINDO ACIDENTES. SEGURANÇA, MANTÉM O SISTEMA FECHADO. FÁCIL MANUSEIO, PRÁTICO E EFICIENTE. REGISTRO ANVISA</t>
  </si>
  <si>
    <t>TOUCA SANFONADA DESCARTÁVEL COM ELÁSTICO (PACOTE C/ 100 UNIDADES)</t>
  </si>
  <si>
    <t>TUBETE PORTA LÂMINA - ESTOJO PORTA LÂMINA FABRICADO EM POLIPROPILENO, NO FORMATO DE TUBO, TRANSPARENTE, COM TAMPA ROSQUEÁVEL, COM DIVISÓRIAS INTERNAS E CAPACIDADE DE ARMAZENAMENTO PARA 3 (TRÊS) LÂMINAS DE VIDRO. DIÂMETRO: 35 X 82 MM. COMPRIMENTO TOTAL COM TAMPA: 81 MM. CX C/ 100 UNIDADES</t>
  </si>
  <si>
    <t>Sec. Saúde - PSF's</t>
  </si>
  <si>
    <t>O pagamento do objeto de que trata o PREGÃO PRESENCIAL 108/2021, e consequente contrato serão efetuados pela Tesouraria da Secretaria Municipal de Saúde de Sumidouro;</t>
  </si>
  <si>
    <t>PREGÃO PRESENCIAL Nº 108/2021</t>
  </si>
  <si>
    <t>PROCESSO ADMINISTRATIVO N° 1907/2021 de 02/07/2021</t>
  </si>
  <si>
    <t>EVENTUAL AQUISIÇÃO DE MATERIAIS MÉDICO-HOSPITALARES (PSF's) - SRP</t>
  </si>
  <si>
    <t>Abertura das Propostas: 09/11/2021,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</si>
</sst>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37" borderId="13" xfId="0" applyFont="1" applyFill="1" applyBorder="1" applyAlignment="1">
      <alignment/>
    </xf>
    <xf numFmtId="0" fontId="18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183" fontId="8" fillId="0" borderId="0" xfId="46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6">
    <dxf>
      <font>
        <color auto="1"/>
      </font>
      <fill>
        <patternFill>
          <bgColor indexed="26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8</xdr:col>
      <xdr:colOff>590550</xdr:colOff>
      <xdr:row>3</xdr:row>
      <xdr:rowOff>1276350</xdr:rowOff>
    </xdr:to>
    <xdr:grpSp>
      <xdr:nvGrpSpPr>
        <xdr:cNvPr id="3" name="Group 60"/>
        <xdr:cNvGrpSpPr>
          <a:grpSpLocks/>
        </xdr:cNvGrpSpPr>
      </xdr:nvGrpSpPr>
      <xdr:grpSpPr>
        <a:xfrm>
          <a:off x="4838700" y="285750"/>
          <a:ext cx="4000500" cy="20574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41" y="18"/>
            <a:ext cx="3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1907/21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19"/>
  <sheetViews>
    <sheetView tabSelected="1" zoomScale="115" zoomScaleNormal="115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57421875" style="1" customWidth="1"/>
    <col min="2" max="2" width="49.421875" style="2" customWidth="1"/>
    <col min="3" max="3" width="8.28125" style="1" customWidth="1"/>
    <col min="4" max="4" width="8.00390625" style="27" customWidth="1"/>
    <col min="5" max="5" width="10.140625" style="14" customWidth="1"/>
    <col min="6" max="7" width="16.57421875" style="14" customWidth="1"/>
    <col min="8" max="8" width="10.140625" style="14" customWidth="1"/>
    <col min="9" max="9" width="11.28125" style="12" customWidth="1"/>
    <col min="10" max="10" width="11.8515625" style="47" customWidth="1"/>
    <col min="11" max="11" width="11.57421875" style="2" customWidth="1"/>
    <col min="12" max="13" width="9.140625" style="2" customWidth="1"/>
    <col min="14" max="14" width="9.140625" style="42" customWidth="1"/>
    <col min="15" max="17" width="9.140625" style="2" customWidth="1"/>
    <col min="18" max="18" width="10.00390625" style="2" bestFit="1" customWidth="1"/>
    <col min="19" max="16384" width="9.140625" style="2" customWidth="1"/>
  </cols>
  <sheetData>
    <row r="1" ht="58.5" customHeight="1">
      <c r="J1" s="46"/>
    </row>
    <row r="2" spans="1:9" ht="12.75">
      <c r="A2" s="75" t="s">
        <v>19</v>
      </c>
      <c r="B2" s="75"/>
      <c r="C2" s="75"/>
      <c r="D2" s="75"/>
      <c r="E2" s="75"/>
      <c r="F2" s="75"/>
      <c r="G2" s="75"/>
      <c r="H2" s="75"/>
      <c r="I2" s="75"/>
    </row>
    <row r="3" spans="1:9" ht="12.75">
      <c r="A3" s="75" t="str">
        <f>UPPER(Dados!B1&amp;"  -  "&amp;Dados!B4)</f>
        <v>PREGÃO PRESENCIAL Nº 108/2021  -  ABERTURA DAS PROPOSTAS: 09/11/2021, ÀS 10:00HS</v>
      </c>
      <c r="B3" s="75"/>
      <c r="C3" s="75"/>
      <c r="D3" s="75"/>
      <c r="E3" s="75"/>
      <c r="F3" s="75"/>
      <c r="G3" s="75"/>
      <c r="H3" s="75"/>
      <c r="I3" s="75"/>
    </row>
    <row r="4" spans="1:9" ht="213.75">
      <c r="A4" s="76" t="str">
        <f>Dados!B3</f>
        <v>EVENTUAL AQUISIÇÃO DE MATERIAIS MÉDICO-HOSPITALARES (PSF's) - SRP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5" t="str">
        <f>Dados!B2</f>
        <v>PROCESSO ADMINISTRATIVO N° 1907/2021 de 02/07/2021</v>
      </c>
      <c r="B5" s="75"/>
      <c r="C5" s="75"/>
      <c r="D5" s="75"/>
      <c r="E5" s="75"/>
      <c r="F5" s="75"/>
      <c r="G5" s="75"/>
      <c r="H5" s="75"/>
      <c r="I5" s="75"/>
    </row>
    <row r="6" spans="1:9" ht="12.75">
      <c r="A6" s="60" t="str">
        <f>Dados!B7</f>
        <v>MENOR PREÇO POR ITEM</v>
      </c>
      <c r="B6" s="60"/>
      <c r="C6" s="73" t="s">
        <v>29</v>
      </c>
      <c r="D6" s="73"/>
      <c r="E6" s="74">
        <f>Dados!B8</f>
        <v>591559.115</v>
      </c>
      <c r="F6" s="74"/>
      <c r="G6" s="69"/>
      <c r="H6" s="69"/>
      <c r="I6" s="60"/>
    </row>
    <row r="7" spans="1:9" ht="2.25" customHeight="1">
      <c r="A7" s="6"/>
      <c r="B7" s="6"/>
      <c r="C7" s="6"/>
      <c r="D7" s="28"/>
      <c r="E7" s="15"/>
      <c r="F7" s="15"/>
      <c r="G7" s="15"/>
      <c r="H7" s="15"/>
      <c r="I7" s="11"/>
    </row>
    <row r="8" spans="1:14" s="8" customFormat="1" ht="12" customHeight="1">
      <c r="A8" s="16" t="s">
        <v>0</v>
      </c>
      <c r="B8" s="78"/>
      <c r="C8" s="78"/>
      <c r="D8" s="78"/>
      <c r="E8" s="78"/>
      <c r="F8" s="78"/>
      <c r="G8" s="78"/>
      <c r="H8" s="78"/>
      <c r="I8" s="78"/>
      <c r="J8" s="48"/>
      <c r="N8" s="41"/>
    </row>
    <row r="9" spans="1:15" s="8" customFormat="1" ht="12" customHeight="1">
      <c r="A9" s="16" t="s">
        <v>1</v>
      </c>
      <c r="B9" s="79"/>
      <c r="C9" s="79"/>
      <c r="D9" s="79"/>
      <c r="E9" s="79"/>
      <c r="F9" s="79"/>
      <c r="G9" s="79"/>
      <c r="H9" s="79"/>
      <c r="I9" s="79"/>
      <c r="J9" s="48"/>
      <c r="N9" s="41"/>
      <c r="O9" s="41"/>
    </row>
    <row r="10" spans="1:14" s="8" customFormat="1" ht="12" customHeight="1">
      <c r="A10" s="16" t="s">
        <v>2</v>
      </c>
      <c r="B10" s="70"/>
      <c r="C10" s="29" t="s">
        <v>8</v>
      </c>
      <c r="D10" s="84"/>
      <c r="E10" s="84"/>
      <c r="F10" s="84"/>
      <c r="G10" s="84"/>
      <c r="H10" s="84"/>
      <c r="I10" s="84"/>
      <c r="J10" s="48"/>
      <c r="N10" s="41"/>
    </row>
    <row r="11" spans="1:9" ht="4.5" customHeight="1">
      <c r="A11" s="3"/>
      <c r="B11" s="31"/>
      <c r="C11" s="31"/>
      <c r="D11" s="32"/>
      <c r="E11" s="58"/>
      <c r="F11" s="33"/>
      <c r="G11" s="33"/>
      <c r="H11" s="33"/>
      <c r="I11" s="34"/>
    </row>
    <row r="12" spans="1:14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36" t="s">
        <v>37</v>
      </c>
      <c r="G12" s="36" t="s">
        <v>38</v>
      </c>
      <c r="H12" s="53" t="s">
        <v>26</v>
      </c>
      <c r="I12" s="36" t="s">
        <v>7</v>
      </c>
      <c r="J12" s="48"/>
      <c r="N12" s="41"/>
    </row>
    <row r="13" spans="1:14" s="8" customFormat="1" ht="11.25">
      <c r="A13" s="37">
        <v>1</v>
      </c>
      <c r="B13" s="35" t="s">
        <v>60</v>
      </c>
      <c r="C13" s="38" t="s">
        <v>41</v>
      </c>
      <c r="D13" s="56">
        <v>75</v>
      </c>
      <c r="E13" s="59">
        <v>6.83</v>
      </c>
      <c r="F13" s="67"/>
      <c r="G13" s="71"/>
      <c r="H13" s="68"/>
      <c r="I13" s="39">
        <f>IF(H13="","",IF(ISTEXT(H13),"NC",H13*D13))</f>
      </c>
      <c r="J13" s="48"/>
      <c r="M13" s="7"/>
      <c r="N13" s="41"/>
    </row>
    <row r="14" spans="1:14" s="8" customFormat="1" ht="33.75">
      <c r="A14" s="37">
        <v>2</v>
      </c>
      <c r="B14" s="35" t="s">
        <v>61</v>
      </c>
      <c r="C14" s="38" t="s">
        <v>40</v>
      </c>
      <c r="D14" s="56">
        <v>50</v>
      </c>
      <c r="E14" s="59">
        <v>18.8</v>
      </c>
      <c r="F14" s="67"/>
      <c r="G14" s="71"/>
      <c r="H14" s="68"/>
      <c r="I14" s="39">
        <f aca="true" t="shared" si="0" ref="I14:I77">IF(H14="","",IF(ISTEXT(H14),"NC",H14*D14))</f>
      </c>
      <c r="J14" s="48"/>
      <c r="M14" s="7"/>
      <c r="N14" s="41"/>
    </row>
    <row r="15" spans="1:14" s="8" customFormat="1" ht="11.25">
      <c r="A15" s="37">
        <v>3</v>
      </c>
      <c r="B15" s="35" t="s">
        <v>62</v>
      </c>
      <c r="C15" s="38" t="s">
        <v>5</v>
      </c>
      <c r="D15" s="56">
        <v>150</v>
      </c>
      <c r="E15" s="59">
        <v>2.69</v>
      </c>
      <c r="F15" s="67"/>
      <c r="G15" s="71"/>
      <c r="H15" s="68"/>
      <c r="I15" s="39">
        <f t="shared" si="0"/>
      </c>
      <c r="J15" s="48"/>
      <c r="M15" s="7"/>
      <c r="N15" s="41"/>
    </row>
    <row r="16" spans="1:14" s="8" customFormat="1" ht="11.25">
      <c r="A16" s="37">
        <v>4</v>
      </c>
      <c r="B16" s="35" t="s">
        <v>63</v>
      </c>
      <c r="C16" s="38" t="s">
        <v>42</v>
      </c>
      <c r="D16" s="56">
        <v>500</v>
      </c>
      <c r="E16" s="59">
        <v>13.947</v>
      </c>
      <c r="F16" s="67"/>
      <c r="G16" s="71"/>
      <c r="H16" s="68"/>
      <c r="I16" s="39">
        <f t="shared" si="0"/>
      </c>
      <c r="J16" s="48"/>
      <c r="M16" s="7"/>
      <c r="N16" s="41"/>
    </row>
    <row r="17" spans="1:14" s="8" customFormat="1" ht="11.25">
      <c r="A17" s="37">
        <v>5</v>
      </c>
      <c r="B17" s="35" t="s">
        <v>64</v>
      </c>
      <c r="C17" s="38" t="s">
        <v>42</v>
      </c>
      <c r="D17" s="56">
        <v>200</v>
      </c>
      <c r="E17" s="59">
        <v>14.923</v>
      </c>
      <c r="F17" s="67"/>
      <c r="G17" s="71"/>
      <c r="H17" s="68"/>
      <c r="I17" s="39">
        <f t="shared" si="0"/>
      </c>
      <c r="J17" s="48"/>
      <c r="M17" s="7"/>
      <c r="N17" s="41"/>
    </row>
    <row r="18" spans="1:14" s="8" customFormat="1" ht="11.25">
      <c r="A18" s="37">
        <v>6</v>
      </c>
      <c r="B18" s="35" t="s">
        <v>65</v>
      </c>
      <c r="C18" s="38" t="s">
        <v>42</v>
      </c>
      <c r="D18" s="56">
        <v>200</v>
      </c>
      <c r="E18" s="59">
        <v>14.623</v>
      </c>
      <c r="F18" s="67"/>
      <c r="G18" s="71"/>
      <c r="H18" s="68"/>
      <c r="I18" s="39">
        <f t="shared" si="0"/>
      </c>
      <c r="J18" s="48"/>
      <c r="M18" s="7"/>
      <c r="N18" s="41"/>
    </row>
    <row r="19" spans="1:14" s="8" customFormat="1" ht="11.25">
      <c r="A19" s="37">
        <v>7</v>
      </c>
      <c r="B19" s="35" t="s">
        <v>66</v>
      </c>
      <c r="C19" s="38" t="s">
        <v>42</v>
      </c>
      <c r="D19" s="56">
        <v>100</v>
      </c>
      <c r="E19" s="59">
        <v>14.017</v>
      </c>
      <c r="F19" s="67"/>
      <c r="G19" s="71"/>
      <c r="H19" s="68"/>
      <c r="I19" s="39">
        <f t="shared" si="0"/>
      </c>
      <c r="J19" s="48"/>
      <c r="M19" s="7"/>
      <c r="N19" s="41"/>
    </row>
    <row r="20" spans="1:14" s="8" customFormat="1" ht="11.25">
      <c r="A20" s="37">
        <v>8</v>
      </c>
      <c r="B20" s="35" t="s">
        <v>67</v>
      </c>
      <c r="C20" s="38" t="s">
        <v>42</v>
      </c>
      <c r="D20" s="56">
        <v>20</v>
      </c>
      <c r="E20" s="59">
        <v>15.917</v>
      </c>
      <c r="F20" s="67"/>
      <c r="G20" s="71"/>
      <c r="H20" s="68"/>
      <c r="I20" s="39">
        <f t="shared" si="0"/>
      </c>
      <c r="J20" s="48"/>
      <c r="M20" s="7"/>
      <c r="N20" s="41"/>
    </row>
    <row r="21" spans="1:14" s="8" customFormat="1" ht="11.25">
      <c r="A21" s="37">
        <v>9</v>
      </c>
      <c r="B21" s="35" t="s">
        <v>68</v>
      </c>
      <c r="C21" s="38" t="s">
        <v>34</v>
      </c>
      <c r="D21" s="56">
        <v>300</v>
      </c>
      <c r="E21" s="59">
        <v>11.85</v>
      </c>
      <c r="F21" s="67"/>
      <c r="G21" s="71"/>
      <c r="H21" s="68"/>
      <c r="I21" s="39">
        <f t="shared" si="0"/>
      </c>
      <c r="J21" s="48"/>
      <c r="M21" s="7"/>
      <c r="N21" s="41"/>
    </row>
    <row r="22" spans="1:14" s="8" customFormat="1" ht="11.25">
      <c r="A22" s="37">
        <v>10</v>
      </c>
      <c r="B22" s="35" t="s">
        <v>69</v>
      </c>
      <c r="C22" s="38" t="s">
        <v>42</v>
      </c>
      <c r="D22" s="56">
        <v>150</v>
      </c>
      <c r="E22" s="59">
        <v>172.74</v>
      </c>
      <c r="F22" s="67"/>
      <c r="G22" s="71"/>
      <c r="H22" s="68"/>
      <c r="I22" s="39">
        <f t="shared" si="0"/>
      </c>
      <c r="J22" s="48"/>
      <c r="M22" s="7"/>
      <c r="N22" s="41"/>
    </row>
    <row r="23" spans="1:14" s="8" customFormat="1" ht="22.5">
      <c r="A23" s="37">
        <v>11</v>
      </c>
      <c r="B23" s="35" t="s">
        <v>70</v>
      </c>
      <c r="C23" s="38" t="s">
        <v>5</v>
      </c>
      <c r="D23" s="56">
        <v>1000</v>
      </c>
      <c r="E23" s="59">
        <v>4</v>
      </c>
      <c r="F23" s="67"/>
      <c r="G23" s="71"/>
      <c r="H23" s="68"/>
      <c r="I23" s="39">
        <f t="shared" si="0"/>
      </c>
      <c r="J23" s="48"/>
      <c r="M23" s="7"/>
      <c r="N23" s="41"/>
    </row>
    <row r="24" spans="1:14" s="8" customFormat="1" ht="22.5">
      <c r="A24" s="37">
        <v>12</v>
      </c>
      <c r="B24" s="35" t="s">
        <v>71</v>
      </c>
      <c r="C24" s="38" t="s">
        <v>40</v>
      </c>
      <c r="D24" s="56">
        <v>100</v>
      </c>
      <c r="E24" s="59">
        <v>60.55</v>
      </c>
      <c r="F24" s="67"/>
      <c r="G24" s="71"/>
      <c r="H24" s="68"/>
      <c r="I24" s="39">
        <f t="shared" si="0"/>
      </c>
      <c r="J24" s="48"/>
      <c r="M24" s="7"/>
      <c r="N24" s="41"/>
    </row>
    <row r="25" spans="1:14" s="8" customFormat="1" ht="11.25">
      <c r="A25" s="37">
        <v>13</v>
      </c>
      <c r="B25" s="35" t="s">
        <v>72</v>
      </c>
      <c r="C25" s="38" t="s">
        <v>43</v>
      </c>
      <c r="D25" s="56">
        <v>75</v>
      </c>
      <c r="E25" s="59">
        <v>16.958</v>
      </c>
      <c r="F25" s="67"/>
      <c r="G25" s="71"/>
      <c r="H25" s="68"/>
      <c r="I25" s="39">
        <f t="shared" si="0"/>
      </c>
      <c r="J25" s="48"/>
      <c r="M25" s="7"/>
      <c r="N25" s="41"/>
    </row>
    <row r="26" spans="1:14" s="8" customFormat="1" ht="11.25">
      <c r="A26" s="37">
        <v>14</v>
      </c>
      <c r="B26" s="35" t="s">
        <v>73</v>
      </c>
      <c r="C26" s="38" t="s">
        <v>5</v>
      </c>
      <c r="D26" s="56">
        <v>30</v>
      </c>
      <c r="E26" s="59">
        <v>106.445</v>
      </c>
      <c r="F26" s="67"/>
      <c r="G26" s="71"/>
      <c r="H26" s="68"/>
      <c r="I26" s="39">
        <f t="shared" si="0"/>
      </c>
      <c r="J26" s="48"/>
      <c r="M26" s="7"/>
      <c r="N26" s="41"/>
    </row>
    <row r="27" spans="1:14" s="8" customFormat="1" ht="11.25">
      <c r="A27" s="37">
        <v>15</v>
      </c>
      <c r="B27" s="35" t="s">
        <v>74</v>
      </c>
      <c r="C27" s="38" t="s">
        <v>5</v>
      </c>
      <c r="D27" s="56">
        <v>15</v>
      </c>
      <c r="E27" s="59">
        <v>132.486</v>
      </c>
      <c r="F27" s="67"/>
      <c r="G27" s="71"/>
      <c r="H27" s="68"/>
      <c r="I27" s="39">
        <f t="shared" si="0"/>
      </c>
      <c r="J27" s="48"/>
      <c r="M27" s="7"/>
      <c r="N27" s="41"/>
    </row>
    <row r="28" spans="1:14" s="8" customFormat="1" ht="11.25">
      <c r="A28" s="37">
        <v>16</v>
      </c>
      <c r="B28" s="35" t="s">
        <v>75</v>
      </c>
      <c r="C28" s="38" t="s">
        <v>5</v>
      </c>
      <c r="D28" s="56">
        <v>15</v>
      </c>
      <c r="E28" s="59">
        <v>98.892</v>
      </c>
      <c r="F28" s="67"/>
      <c r="G28" s="71"/>
      <c r="H28" s="68"/>
      <c r="I28" s="39">
        <f t="shared" si="0"/>
      </c>
      <c r="J28" s="48"/>
      <c r="M28" s="7"/>
      <c r="N28" s="41"/>
    </row>
    <row r="29" spans="1:14" s="8" customFormat="1" ht="90">
      <c r="A29" s="37">
        <v>17</v>
      </c>
      <c r="B29" s="35" t="s">
        <v>76</v>
      </c>
      <c r="C29" s="38" t="s">
        <v>41</v>
      </c>
      <c r="D29" s="56">
        <v>600</v>
      </c>
      <c r="E29" s="59">
        <v>14.902</v>
      </c>
      <c r="F29" s="67"/>
      <c r="G29" s="71"/>
      <c r="H29" s="68"/>
      <c r="I29" s="39">
        <f t="shared" si="0"/>
      </c>
      <c r="J29" s="48"/>
      <c r="M29" s="7"/>
      <c r="N29" s="41"/>
    </row>
    <row r="30" spans="1:14" s="8" customFormat="1" ht="90">
      <c r="A30" s="37">
        <v>18</v>
      </c>
      <c r="B30" s="35" t="s">
        <v>77</v>
      </c>
      <c r="C30" s="38" t="s">
        <v>41</v>
      </c>
      <c r="D30" s="56">
        <v>600</v>
      </c>
      <c r="E30" s="59">
        <v>23.88</v>
      </c>
      <c r="F30" s="67"/>
      <c r="G30" s="71"/>
      <c r="H30" s="68"/>
      <c r="I30" s="39">
        <f t="shared" si="0"/>
      </c>
      <c r="J30" s="48"/>
      <c r="M30" s="7"/>
      <c r="N30" s="41"/>
    </row>
    <row r="31" spans="1:14" s="8" customFormat="1" ht="90">
      <c r="A31" s="37">
        <v>19</v>
      </c>
      <c r="B31" s="35" t="s">
        <v>78</v>
      </c>
      <c r="C31" s="38" t="s">
        <v>41</v>
      </c>
      <c r="D31" s="56">
        <v>600</v>
      </c>
      <c r="E31" s="59">
        <v>42.483</v>
      </c>
      <c r="F31" s="67"/>
      <c r="G31" s="71"/>
      <c r="H31" s="68"/>
      <c r="I31" s="39">
        <f t="shared" si="0"/>
      </c>
      <c r="J31" s="48"/>
      <c r="M31" s="7"/>
      <c r="N31" s="41"/>
    </row>
    <row r="32" spans="1:14" s="8" customFormat="1" ht="33.75">
      <c r="A32" s="37">
        <v>20</v>
      </c>
      <c r="B32" s="35" t="s">
        <v>79</v>
      </c>
      <c r="C32" s="38" t="s">
        <v>41</v>
      </c>
      <c r="D32" s="56">
        <v>150</v>
      </c>
      <c r="E32" s="59">
        <v>127.493</v>
      </c>
      <c r="F32" s="67"/>
      <c r="G32" s="71"/>
      <c r="H32" s="68"/>
      <c r="I32" s="39">
        <f t="shared" si="0"/>
      </c>
      <c r="J32" s="48"/>
      <c r="M32" s="7"/>
      <c r="N32" s="41"/>
    </row>
    <row r="33" spans="1:14" s="8" customFormat="1" ht="33.75">
      <c r="A33" s="37">
        <v>21</v>
      </c>
      <c r="B33" s="35" t="s">
        <v>80</v>
      </c>
      <c r="C33" s="38" t="s">
        <v>41</v>
      </c>
      <c r="D33" s="56">
        <v>300</v>
      </c>
      <c r="E33" s="59">
        <v>80.452</v>
      </c>
      <c r="F33" s="67"/>
      <c r="G33" s="71"/>
      <c r="H33" s="68"/>
      <c r="I33" s="39">
        <f t="shared" si="0"/>
      </c>
      <c r="J33" s="48"/>
      <c r="M33" s="7"/>
      <c r="N33" s="41"/>
    </row>
    <row r="34" spans="1:14" s="8" customFormat="1" ht="22.5">
      <c r="A34" s="37">
        <v>22</v>
      </c>
      <c r="B34" s="35" t="s">
        <v>81</v>
      </c>
      <c r="C34" s="38" t="s">
        <v>43</v>
      </c>
      <c r="D34" s="56">
        <v>100</v>
      </c>
      <c r="E34" s="59">
        <v>34.845</v>
      </c>
      <c r="F34" s="67"/>
      <c r="G34" s="71"/>
      <c r="H34" s="68"/>
      <c r="I34" s="39">
        <f t="shared" si="0"/>
      </c>
      <c r="J34" s="48"/>
      <c r="M34" s="7"/>
      <c r="N34" s="41"/>
    </row>
    <row r="35" spans="1:14" s="8" customFormat="1" ht="90">
      <c r="A35" s="37">
        <v>23</v>
      </c>
      <c r="B35" s="35" t="s">
        <v>82</v>
      </c>
      <c r="C35" s="38" t="s">
        <v>5</v>
      </c>
      <c r="D35" s="56">
        <v>300</v>
      </c>
      <c r="E35" s="59">
        <v>42.5</v>
      </c>
      <c r="F35" s="67"/>
      <c r="G35" s="71"/>
      <c r="H35" s="68"/>
      <c r="I35" s="39">
        <f t="shared" si="0"/>
      </c>
      <c r="J35" s="48"/>
      <c r="M35" s="7"/>
      <c r="N35" s="41"/>
    </row>
    <row r="36" spans="1:14" s="8" customFormat="1" ht="22.5">
      <c r="A36" s="37">
        <v>24</v>
      </c>
      <c r="B36" s="35" t="s">
        <v>83</v>
      </c>
      <c r="C36" s="38" t="s">
        <v>5</v>
      </c>
      <c r="D36" s="56">
        <v>75</v>
      </c>
      <c r="E36" s="59">
        <v>11.87</v>
      </c>
      <c r="F36" s="67"/>
      <c r="G36" s="71"/>
      <c r="H36" s="68"/>
      <c r="I36" s="39">
        <f t="shared" si="0"/>
      </c>
      <c r="J36" s="48"/>
      <c r="M36" s="7"/>
      <c r="N36" s="41"/>
    </row>
    <row r="37" spans="1:14" s="8" customFormat="1" ht="11.25">
      <c r="A37" s="37">
        <v>25</v>
      </c>
      <c r="B37" s="35" t="s">
        <v>84</v>
      </c>
      <c r="C37" s="38" t="s">
        <v>5</v>
      </c>
      <c r="D37" s="56">
        <v>300</v>
      </c>
      <c r="E37" s="59">
        <v>1.15</v>
      </c>
      <c r="F37" s="67"/>
      <c r="G37" s="71"/>
      <c r="H37" s="68"/>
      <c r="I37" s="39">
        <f t="shared" si="0"/>
      </c>
      <c r="J37" s="48"/>
      <c r="M37" s="7"/>
      <c r="N37" s="41"/>
    </row>
    <row r="38" spans="1:14" s="8" customFormat="1" ht="22.5">
      <c r="A38" s="37">
        <v>26</v>
      </c>
      <c r="B38" s="35" t="s">
        <v>85</v>
      </c>
      <c r="C38" s="38" t="s">
        <v>5</v>
      </c>
      <c r="D38" s="56">
        <v>2550</v>
      </c>
      <c r="E38" s="59">
        <v>0.531</v>
      </c>
      <c r="F38" s="67"/>
      <c r="G38" s="71"/>
      <c r="H38" s="68"/>
      <c r="I38" s="39">
        <f t="shared" si="0"/>
      </c>
      <c r="J38" s="48"/>
      <c r="M38" s="7"/>
      <c r="N38" s="41"/>
    </row>
    <row r="39" spans="1:14" s="8" customFormat="1" ht="22.5">
      <c r="A39" s="37">
        <v>27</v>
      </c>
      <c r="B39" s="35" t="s">
        <v>86</v>
      </c>
      <c r="C39" s="38" t="s">
        <v>41</v>
      </c>
      <c r="D39" s="56">
        <v>15</v>
      </c>
      <c r="E39" s="59">
        <v>9.172</v>
      </c>
      <c r="F39" s="67"/>
      <c r="G39" s="71"/>
      <c r="H39" s="68"/>
      <c r="I39" s="39">
        <f t="shared" si="0"/>
      </c>
      <c r="J39" s="48"/>
      <c r="M39" s="7"/>
      <c r="N39" s="41"/>
    </row>
    <row r="40" spans="1:14" s="8" customFormat="1" ht="22.5">
      <c r="A40" s="37">
        <v>28</v>
      </c>
      <c r="B40" s="35" t="s">
        <v>87</v>
      </c>
      <c r="C40" s="38" t="s">
        <v>41</v>
      </c>
      <c r="D40" s="56">
        <v>15</v>
      </c>
      <c r="E40" s="59">
        <v>7.334</v>
      </c>
      <c r="F40" s="67"/>
      <c r="G40" s="71"/>
      <c r="H40" s="68"/>
      <c r="I40" s="39">
        <f t="shared" si="0"/>
      </c>
      <c r="J40" s="48"/>
      <c r="M40" s="7"/>
      <c r="N40" s="41"/>
    </row>
    <row r="41" spans="1:14" s="8" customFormat="1" ht="11.25">
      <c r="A41" s="37">
        <v>29</v>
      </c>
      <c r="B41" s="35" t="s">
        <v>88</v>
      </c>
      <c r="C41" s="38" t="s">
        <v>5</v>
      </c>
      <c r="D41" s="56">
        <v>75</v>
      </c>
      <c r="E41" s="59">
        <v>5.448</v>
      </c>
      <c r="F41" s="67"/>
      <c r="G41" s="71"/>
      <c r="H41" s="68"/>
      <c r="I41" s="39">
        <f t="shared" si="0"/>
      </c>
      <c r="J41" s="48"/>
      <c r="M41" s="7"/>
      <c r="N41" s="41"/>
    </row>
    <row r="42" spans="1:14" s="8" customFormat="1" ht="22.5">
      <c r="A42" s="37">
        <v>30</v>
      </c>
      <c r="B42" s="35" t="s">
        <v>89</v>
      </c>
      <c r="C42" s="38" t="s">
        <v>41</v>
      </c>
      <c r="D42" s="56">
        <v>450</v>
      </c>
      <c r="E42" s="59">
        <v>81.656</v>
      </c>
      <c r="F42" s="67"/>
      <c r="G42" s="71"/>
      <c r="H42" s="68"/>
      <c r="I42" s="39">
        <f t="shared" si="0"/>
      </c>
      <c r="J42" s="48"/>
      <c r="M42" s="7"/>
      <c r="N42" s="41"/>
    </row>
    <row r="43" spans="1:14" s="8" customFormat="1" ht="22.5">
      <c r="A43" s="37">
        <v>31</v>
      </c>
      <c r="B43" s="35" t="s">
        <v>90</v>
      </c>
      <c r="C43" s="38" t="s">
        <v>41</v>
      </c>
      <c r="D43" s="56">
        <v>600</v>
      </c>
      <c r="E43" s="59">
        <v>31.666</v>
      </c>
      <c r="F43" s="67"/>
      <c r="G43" s="71"/>
      <c r="H43" s="68"/>
      <c r="I43" s="39">
        <f t="shared" si="0"/>
      </c>
      <c r="J43" s="48"/>
      <c r="M43" s="7"/>
      <c r="N43" s="41"/>
    </row>
    <row r="44" spans="1:14" s="8" customFormat="1" ht="45">
      <c r="A44" s="37">
        <v>32</v>
      </c>
      <c r="B44" s="35" t="s">
        <v>91</v>
      </c>
      <c r="C44" s="38" t="s">
        <v>5</v>
      </c>
      <c r="D44" s="56">
        <v>450</v>
      </c>
      <c r="E44" s="59">
        <v>9.85</v>
      </c>
      <c r="F44" s="67"/>
      <c r="G44" s="71"/>
      <c r="H44" s="68"/>
      <c r="I44" s="39">
        <f t="shared" si="0"/>
      </c>
      <c r="J44" s="48"/>
      <c r="M44" s="7"/>
      <c r="N44" s="41"/>
    </row>
    <row r="45" spans="1:14" s="8" customFormat="1" ht="112.5">
      <c r="A45" s="37">
        <v>33</v>
      </c>
      <c r="B45" s="35" t="s">
        <v>92</v>
      </c>
      <c r="C45" s="38" t="s">
        <v>5</v>
      </c>
      <c r="D45" s="56">
        <v>30000</v>
      </c>
      <c r="E45" s="59">
        <v>1.29</v>
      </c>
      <c r="F45" s="67"/>
      <c r="G45" s="71"/>
      <c r="H45" s="68"/>
      <c r="I45" s="39">
        <f t="shared" si="0"/>
      </c>
      <c r="J45" s="48"/>
      <c r="M45" s="7"/>
      <c r="N45" s="41"/>
    </row>
    <row r="46" spans="1:14" s="8" customFormat="1" ht="22.5">
      <c r="A46" s="37">
        <v>34</v>
      </c>
      <c r="B46" s="35" t="s">
        <v>93</v>
      </c>
      <c r="C46" s="38" t="s">
        <v>34</v>
      </c>
      <c r="D46" s="56">
        <v>270</v>
      </c>
      <c r="E46" s="59">
        <v>3.5</v>
      </c>
      <c r="F46" s="67"/>
      <c r="G46" s="71"/>
      <c r="H46" s="68"/>
      <c r="I46" s="39">
        <f t="shared" si="0"/>
      </c>
      <c r="J46" s="48"/>
      <c r="M46" s="7"/>
      <c r="N46" s="41"/>
    </row>
    <row r="47" spans="1:14" s="8" customFormat="1" ht="22.5">
      <c r="A47" s="37">
        <v>35</v>
      </c>
      <c r="B47" s="35" t="s">
        <v>94</v>
      </c>
      <c r="C47" s="38" t="s">
        <v>34</v>
      </c>
      <c r="D47" s="56">
        <v>270</v>
      </c>
      <c r="E47" s="59">
        <v>5.468</v>
      </c>
      <c r="F47" s="67"/>
      <c r="G47" s="71"/>
      <c r="H47" s="68"/>
      <c r="I47" s="39">
        <f t="shared" si="0"/>
      </c>
      <c r="J47" s="48"/>
      <c r="M47" s="7"/>
      <c r="N47" s="41"/>
    </row>
    <row r="48" spans="1:14" s="8" customFormat="1" ht="11.25">
      <c r="A48" s="37">
        <v>36</v>
      </c>
      <c r="B48" s="35" t="s">
        <v>95</v>
      </c>
      <c r="C48" s="38" t="s">
        <v>43</v>
      </c>
      <c r="D48" s="56">
        <v>75</v>
      </c>
      <c r="E48" s="59">
        <v>103.1</v>
      </c>
      <c r="F48" s="67"/>
      <c r="G48" s="71"/>
      <c r="H48" s="68"/>
      <c r="I48" s="39">
        <f t="shared" si="0"/>
      </c>
      <c r="J48" s="48"/>
      <c r="M48" s="7"/>
      <c r="N48" s="41"/>
    </row>
    <row r="49" spans="1:14" s="8" customFormat="1" ht="11.25">
      <c r="A49" s="37">
        <v>37</v>
      </c>
      <c r="B49" s="35" t="s">
        <v>96</v>
      </c>
      <c r="C49" s="38" t="s">
        <v>43</v>
      </c>
      <c r="D49" s="56">
        <v>75</v>
      </c>
      <c r="E49" s="59">
        <v>198</v>
      </c>
      <c r="F49" s="67"/>
      <c r="G49" s="71"/>
      <c r="H49" s="68"/>
      <c r="I49" s="39">
        <f t="shared" si="0"/>
      </c>
      <c r="J49" s="48"/>
      <c r="M49" s="7"/>
      <c r="N49" s="41"/>
    </row>
    <row r="50" spans="1:14" s="8" customFormat="1" ht="11.25">
      <c r="A50" s="37">
        <v>38</v>
      </c>
      <c r="B50" s="35" t="s">
        <v>97</v>
      </c>
      <c r="C50" s="38" t="s">
        <v>41</v>
      </c>
      <c r="D50" s="56">
        <v>9</v>
      </c>
      <c r="E50" s="59">
        <v>50.93</v>
      </c>
      <c r="F50" s="67"/>
      <c r="G50" s="71"/>
      <c r="H50" s="68"/>
      <c r="I50" s="39">
        <f t="shared" si="0"/>
      </c>
      <c r="J50" s="48"/>
      <c r="M50" s="7"/>
      <c r="N50" s="41"/>
    </row>
    <row r="51" spans="1:14" s="8" customFormat="1" ht="11.25">
      <c r="A51" s="37">
        <v>39</v>
      </c>
      <c r="B51" s="35" t="s">
        <v>98</v>
      </c>
      <c r="C51" s="38" t="s">
        <v>43</v>
      </c>
      <c r="D51" s="56">
        <v>450</v>
      </c>
      <c r="E51" s="59">
        <v>11.124</v>
      </c>
      <c r="F51" s="67"/>
      <c r="G51" s="71"/>
      <c r="H51" s="68"/>
      <c r="I51" s="39">
        <f t="shared" si="0"/>
      </c>
      <c r="J51" s="48"/>
      <c r="M51" s="7"/>
      <c r="N51" s="41"/>
    </row>
    <row r="52" spans="1:14" s="8" customFormat="1" ht="11.25">
      <c r="A52" s="37">
        <v>40</v>
      </c>
      <c r="B52" s="35" t="s">
        <v>99</v>
      </c>
      <c r="C52" s="38" t="s">
        <v>41</v>
      </c>
      <c r="D52" s="56">
        <v>5</v>
      </c>
      <c r="E52" s="59">
        <v>8.953</v>
      </c>
      <c r="F52" s="67"/>
      <c r="G52" s="71"/>
      <c r="H52" s="68"/>
      <c r="I52" s="39">
        <f t="shared" si="0"/>
      </c>
      <c r="J52" s="48"/>
      <c r="M52" s="7"/>
      <c r="N52" s="41"/>
    </row>
    <row r="53" spans="1:14" s="8" customFormat="1" ht="11.25">
      <c r="A53" s="37">
        <v>41</v>
      </c>
      <c r="B53" s="35" t="s">
        <v>44</v>
      </c>
      <c r="C53" s="38" t="s">
        <v>5</v>
      </c>
      <c r="D53" s="56">
        <v>36</v>
      </c>
      <c r="E53" s="59">
        <v>35.534</v>
      </c>
      <c r="F53" s="67"/>
      <c r="G53" s="71"/>
      <c r="H53" s="68"/>
      <c r="I53" s="39">
        <f t="shared" si="0"/>
      </c>
      <c r="J53" s="48"/>
      <c r="M53" s="7"/>
      <c r="N53" s="41"/>
    </row>
    <row r="54" spans="1:14" s="8" customFormat="1" ht="11.25">
      <c r="A54" s="37">
        <v>42</v>
      </c>
      <c r="B54" s="35" t="s">
        <v>100</v>
      </c>
      <c r="C54" s="38" t="s">
        <v>5</v>
      </c>
      <c r="D54" s="56">
        <v>18</v>
      </c>
      <c r="E54" s="59">
        <v>28.215</v>
      </c>
      <c r="F54" s="67"/>
      <c r="G54" s="71"/>
      <c r="H54" s="68"/>
      <c r="I54" s="39">
        <f t="shared" si="0"/>
      </c>
      <c r="J54" s="48"/>
      <c r="M54" s="7"/>
      <c r="N54" s="41"/>
    </row>
    <row r="55" spans="1:14" s="8" customFormat="1" ht="22.5">
      <c r="A55" s="37">
        <v>43</v>
      </c>
      <c r="B55" s="35" t="s">
        <v>101</v>
      </c>
      <c r="C55" s="38" t="s">
        <v>42</v>
      </c>
      <c r="D55" s="56">
        <v>9</v>
      </c>
      <c r="E55" s="59">
        <v>60.495</v>
      </c>
      <c r="F55" s="67"/>
      <c r="G55" s="71"/>
      <c r="H55" s="68"/>
      <c r="I55" s="39">
        <f t="shared" si="0"/>
      </c>
      <c r="J55" s="48"/>
      <c r="M55" s="7"/>
      <c r="N55" s="41"/>
    </row>
    <row r="56" spans="1:14" s="8" customFormat="1" ht="22.5">
      <c r="A56" s="37">
        <v>44</v>
      </c>
      <c r="B56" s="35" t="s">
        <v>102</v>
      </c>
      <c r="C56" s="38" t="s">
        <v>42</v>
      </c>
      <c r="D56" s="56">
        <v>9</v>
      </c>
      <c r="E56" s="59">
        <v>60.495</v>
      </c>
      <c r="F56" s="67"/>
      <c r="G56" s="71"/>
      <c r="H56" s="68"/>
      <c r="I56" s="39">
        <f t="shared" si="0"/>
      </c>
      <c r="J56" s="48"/>
      <c r="M56" s="7"/>
      <c r="N56" s="41"/>
    </row>
    <row r="57" spans="1:14" s="8" customFormat="1" ht="11.25">
      <c r="A57" s="37">
        <v>45</v>
      </c>
      <c r="B57" s="35" t="s">
        <v>45</v>
      </c>
      <c r="C57" s="38" t="s">
        <v>43</v>
      </c>
      <c r="D57" s="56">
        <v>1200</v>
      </c>
      <c r="E57" s="59">
        <v>6.25</v>
      </c>
      <c r="F57" s="67"/>
      <c r="G57" s="71"/>
      <c r="H57" s="68"/>
      <c r="I57" s="39">
        <f t="shared" si="0"/>
      </c>
      <c r="J57" s="48"/>
      <c r="M57" s="7"/>
      <c r="N57" s="41"/>
    </row>
    <row r="58" spans="1:14" s="8" customFormat="1" ht="67.5">
      <c r="A58" s="37">
        <v>46</v>
      </c>
      <c r="B58" s="35" t="s">
        <v>103</v>
      </c>
      <c r="C58" s="38" t="s">
        <v>5</v>
      </c>
      <c r="D58" s="56">
        <v>1000</v>
      </c>
      <c r="E58" s="59">
        <v>6.25</v>
      </c>
      <c r="F58" s="67"/>
      <c r="G58" s="71"/>
      <c r="H58" s="68"/>
      <c r="I58" s="39">
        <f t="shared" si="0"/>
      </c>
      <c r="J58" s="48"/>
      <c r="M58" s="7"/>
      <c r="N58" s="41"/>
    </row>
    <row r="59" spans="1:14" s="8" customFormat="1" ht="22.5">
      <c r="A59" s="37">
        <v>47</v>
      </c>
      <c r="B59" s="35" t="s">
        <v>46</v>
      </c>
      <c r="C59" s="38" t="s">
        <v>43</v>
      </c>
      <c r="D59" s="56">
        <v>45</v>
      </c>
      <c r="E59" s="59">
        <v>9.078</v>
      </c>
      <c r="F59" s="67"/>
      <c r="G59" s="71"/>
      <c r="H59" s="68"/>
      <c r="I59" s="39">
        <f t="shared" si="0"/>
      </c>
      <c r="J59" s="48"/>
      <c r="M59" s="7"/>
      <c r="N59" s="41"/>
    </row>
    <row r="60" spans="1:14" s="8" customFormat="1" ht="11.25">
      <c r="A60" s="37">
        <v>48</v>
      </c>
      <c r="B60" s="35" t="s">
        <v>47</v>
      </c>
      <c r="C60" s="38" t="s">
        <v>43</v>
      </c>
      <c r="D60" s="56">
        <v>150</v>
      </c>
      <c r="E60" s="59">
        <v>8.06</v>
      </c>
      <c r="F60" s="67"/>
      <c r="G60" s="71"/>
      <c r="H60" s="68"/>
      <c r="I60" s="39">
        <f t="shared" si="0"/>
      </c>
      <c r="J60" s="48"/>
      <c r="M60" s="7"/>
      <c r="N60" s="41"/>
    </row>
    <row r="61" spans="1:14" s="8" customFormat="1" ht="11.25">
      <c r="A61" s="37">
        <v>49</v>
      </c>
      <c r="B61" s="35" t="s">
        <v>104</v>
      </c>
      <c r="C61" s="38" t="s">
        <v>43</v>
      </c>
      <c r="D61" s="56">
        <v>150</v>
      </c>
      <c r="E61" s="59">
        <v>58.9</v>
      </c>
      <c r="F61" s="67"/>
      <c r="G61" s="71"/>
      <c r="H61" s="68"/>
      <c r="I61" s="39">
        <f t="shared" si="0"/>
      </c>
      <c r="J61" s="48"/>
      <c r="M61" s="7"/>
      <c r="N61" s="41"/>
    </row>
    <row r="62" spans="1:14" s="8" customFormat="1" ht="11.25">
      <c r="A62" s="37">
        <v>50</v>
      </c>
      <c r="B62" s="35" t="s">
        <v>105</v>
      </c>
      <c r="C62" s="38" t="s">
        <v>34</v>
      </c>
      <c r="D62" s="56">
        <v>500</v>
      </c>
      <c r="E62" s="59">
        <v>2.178</v>
      </c>
      <c r="F62" s="67"/>
      <c r="G62" s="71"/>
      <c r="H62" s="68"/>
      <c r="I62" s="39">
        <f t="shared" si="0"/>
      </c>
      <c r="J62" s="48"/>
      <c r="M62" s="7"/>
      <c r="N62" s="41"/>
    </row>
    <row r="63" spans="1:14" s="8" customFormat="1" ht="45">
      <c r="A63" s="37">
        <v>51</v>
      </c>
      <c r="B63" s="35" t="s">
        <v>106</v>
      </c>
      <c r="C63" s="38" t="s">
        <v>5</v>
      </c>
      <c r="D63" s="56">
        <v>450</v>
      </c>
      <c r="E63" s="59">
        <v>4.712</v>
      </c>
      <c r="F63" s="67"/>
      <c r="G63" s="71"/>
      <c r="H63" s="68"/>
      <c r="I63" s="39">
        <f t="shared" si="0"/>
      </c>
      <c r="J63" s="48"/>
      <c r="M63" s="7"/>
      <c r="N63" s="41"/>
    </row>
    <row r="64" spans="1:14" s="8" customFormat="1" ht="33.75">
      <c r="A64" s="37">
        <v>52</v>
      </c>
      <c r="B64" s="35" t="s">
        <v>107</v>
      </c>
      <c r="C64" s="38" t="s">
        <v>5</v>
      </c>
      <c r="D64" s="56">
        <v>1500</v>
      </c>
      <c r="E64" s="59">
        <v>4.83</v>
      </c>
      <c r="F64" s="67"/>
      <c r="G64" s="71"/>
      <c r="H64" s="68"/>
      <c r="I64" s="39">
        <f t="shared" si="0"/>
      </c>
      <c r="J64" s="48"/>
      <c r="M64" s="7"/>
      <c r="N64" s="41"/>
    </row>
    <row r="65" spans="1:14" s="8" customFormat="1" ht="33.75">
      <c r="A65" s="37">
        <v>53</v>
      </c>
      <c r="B65" s="35" t="s">
        <v>108</v>
      </c>
      <c r="C65" s="38" t="s">
        <v>5</v>
      </c>
      <c r="D65" s="56">
        <v>3000</v>
      </c>
      <c r="E65" s="59">
        <v>4.407</v>
      </c>
      <c r="F65" s="67"/>
      <c r="G65" s="71"/>
      <c r="H65" s="68"/>
      <c r="I65" s="39">
        <f t="shared" si="0"/>
      </c>
      <c r="J65" s="48"/>
      <c r="M65" s="7"/>
      <c r="N65" s="41"/>
    </row>
    <row r="66" spans="1:14" s="8" customFormat="1" ht="22.5">
      <c r="A66" s="37">
        <v>54</v>
      </c>
      <c r="B66" s="35" t="s">
        <v>48</v>
      </c>
      <c r="C66" s="38" t="s">
        <v>42</v>
      </c>
      <c r="D66" s="56">
        <v>18</v>
      </c>
      <c r="E66" s="59">
        <v>44.325</v>
      </c>
      <c r="F66" s="67"/>
      <c r="G66" s="71"/>
      <c r="H66" s="68"/>
      <c r="I66" s="39">
        <f t="shared" si="0"/>
      </c>
      <c r="J66" s="48"/>
      <c r="M66" s="7"/>
      <c r="N66" s="41"/>
    </row>
    <row r="67" spans="1:14" s="8" customFormat="1" ht="22.5">
      <c r="A67" s="37">
        <v>55</v>
      </c>
      <c r="B67" s="35" t="s">
        <v>49</v>
      </c>
      <c r="C67" s="38" t="s">
        <v>42</v>
      </c>
      <c r="D67" s="56">
        <v>18</v>
      </c>
      <c r="E67" s="59">
        <v>46.487</v>
      </c>
      <c r="F67" s="67"/>
      <c r="G67" s="71"/>
      <c r="H67" s="68"/>
      <c r="I67" s="39">
        <f t="shared" si="0"/>
      </c>
      <c r="J67" s="48"/>
      <c r="M67" s="7"/>
      <c r="N67" s="41"/>
    </row>
    <row r="68" spans="1:14" s="8" customFormat="1" ht="11.25">
      <c r="A68" s="37">
        <v>56</v>
      </c>
      <c r="B68" s="35" t="s">
        <v>109</v>
      </c>
      <c r="C68" s="38" t="s">
        <v>42</v>
      </c>
      <c r="D68" s="56">
        <v>18</v>
      </c>
      <c r="E68" s="59">
        <v>25.765</v>
      </c>
      <c r="F68" s="67"/>
      <c r="G68" s="71"/>
      <c r="H68" s="68"/>
      <c r="I68" s="39">
        <f t="shared" si="0"/>
      </c>
      <c r="J68" s="48"/>
      <c r="M68" s="7"/>
      <c r="N68" s="41"/>
    </row>
    <row r="69" spans="1:14" s="8" customFormat="1" ht="11.25">
      <c r="A69" s="37">
        <v>57</v>
      </c>
      <c r="B69" s="35" t="s">
        <v>50</v>
      </c>
      <c r="C69" s="38" t="s">
        <v>5</v>
      </c>
      <c r="D69" s="56">
        <v>10000</v>
      </c>
      <c r="E69" s="59">
        <v>0.396</v>
      </c>
      <c r="F69" s="67"/>
      <c r="G69" s="71"/>
      <c r="H69" s="68"/>
      <c r="I69" s="39">
        <f t="shared" si="0"/>
      </c>
      <c r="J69" s="48"/>
      <c r="M69" s="7"/>
      <c r="N69" s="41"/>
    </row>
    <row r="70" spans="1:14" s="8" customFormat="1" ht="22.5">
      <c r="A70" s="37">
        <v>58</v>
      </c>
      <c r="B70" s="35" t="s">
        <v>110</v>
      </c>
      <c r="C70" s="38" t="s">
        <v>41</v>
      </c>
      <c r="D70" s="56">
        <v>300</v>
      </c>
      <c r="E70" s="59">
        <v>23.469</v>
      </c>
      <c r="F70" s="67"/>
      <c r="G70" s="71"/>
      <c r="H70" s="68"/>
      <c r="I70" s="39">
        <f t="shared" si="0"/>
      </c>
      <c r="J70" s="48"/>
      <c r="M70" s="7"/>
      <c r="N70" s="41"/>
    </row>
    <row r="71" spans="1:14" s="8" customFormat="1" ht="11.25">
      <c r="A71" s="37">
        <v>59</v>
      </c>
      <c r="B71" s="35" t="s">
        <v>111</v>
      </c>
      <c r="C71" s="38" t="s">
        <v>42</v>
      </c>
      <c r="D71" s="56">
        <v>200</v>
      </c>
      <c r="E71" s="59">
        <v>96.167</v>
      </c>
      <c r="F71" s="67"/>
      <c r="G71" s="71"/>
      <c r="H71" s="68"/>
      <c r="I71" s="39">
        <f t="shared" si="0"/>
      </c>
      <c r="J71" s="48"/>
      <c r="M71" s="7"/>
      <c r="N71" s="41"/>
    </row>
    <row r="72" spans="1:14" s="8" customFormat="1" ht="11.25">
      <c r="A72" s="37">
        <v>60</v>
      </c>
      <c r="B72" s="35" t="s">
        <v>112</v>
      </c>
      <c r="C72" s="38" t="s">
        <v>42</v>
      </c>
      <c r="D72" s="56">
        <v>300</v>
      </c>
      <c r="E72" s="59">
        <v>96.167</v>
      </c>
      <c r="F72" s="67"/>
      <c r="G72" s="71"/>
      <c r="H72" s="68"/>
      <c r="I72" s="39">
        <f t="shared" si="0"/>
      </c>
      <c r="J72" s="48"/>
      <c r="M72" s="7"/>
      <c r="N72" s="41"/>
    </row>
    <row r="73" spans="1:14" s="8" customFormat="1" ht="11.25">
      <c r="A73" s="37">
        <v>61</v>
      </c>
      <c r="B73" s="35" t="s">
        <v>51</v>
      </c>
      <c r="C73" s="38" t="s">
        <v>42</v>
      </c>
      <c r="D73" s="56">
        <v>300</v>
      </c>
      <c r="E73" s="59">
        <v>96.167</v>
      </c>
      <c r="F73" s="67"/>
      <c r="G73" s="71"/>
      <c r="H73" s="68"/>
      <c r="I73" s="39">
        <f t="shared" si="0"/>
      </c>
      <c r="J73" s="48"/>
      <c r="M73" s="7"/>
      <c r="N73" s="41"/>
    </row>
    <row r="74" spans="1:14" s="8" customFormat="1" ht="11.25">
      <c r="A74" s="37">
        <v>62</v>
      </c>
      <c r="B74" s="35" t="s">
        <v>113</v>
      </c>
      <c r="C74" s="38" t="s">
        <v>42</v>
      </c>
      <c r="D74" s="56">
        <v>100</v>
      </c>
      <c r="E74" s="59">
        <v>96.167</v>
      </c>
      <c r="F74" s="67"/>
      <c r="G74" s="71"/>
      <c r="H74" s="68"/>
      <c r="I74" s="39">
        <f t="shared" si="0"/>
      </c>
      <c r="J74" s="48"/>
      <c r="M74" s="7"/>
      <c r="N74" s="41"/>
    </row>
    <row r="75" spans="1:14" s="8" customFormat="1" ht="11.25">
      <c r="A75" s="37">
        <v>63</v>
      </c>
      <c r="B75" s="35" t="s">
        <v>53</v>
      </c>
      <c r="C75" s="38" t="s">
        <v>52</v>
      </c>
      <c r="D75" s="56">
        <v>150</v>
      </c>
      <c r="E75" s="59">
        <v>2.37</v>
      </c>
      <c r="F75" s="67"/>
      <c r="G75" s="71"/>
      <c r="H75" s="68"/>
      <c r="I75" s="39">
        <f t="shared" si="0"/>
      </c>
      <c r="J75" s="48"/>
      <c r="M75" s="7"/>
      <c r="N75" s="41"/>
    </row>
    <row r="76" spans="1:14" s="8" customFormat="1" ht="11.25">
      <c r="A76" s="37">
        <v>64</v>
      </c>
      <c r="B76" s="35" t="s">
        <v>54</v>
      </c>
      <c r="C76" s="38" t="s">
        <v>52</v>
      </c>
      <c r="D76" s="56">
        <v>300</v>
      </c>
      <c r="E76" s="59">
        <v>2.57</v>
      </c>
      <c r="F76" s="67"/>
      <c r="G76" s="71"/>
      <c r="H76" s="68"/>
      <c r="I76" s="39">
        <f t="shared" si="0"/>
      </c>
      <c r="J76" s="48"/>
      <c r="M76" s="7"/>
      <c r="N76" s="41"/>
    </row>
    <row r="77" spans="1:14" s="8" customFormat="1" ht="11.25">
      <c r="A77" s="37">
        <v>65</v>
      </c>
      <c r="B77" s="35" t="s">
        <v>55</v>
      </c>
      <c r="C77" s="38" t="s">
        <v>52</v>
      </c>
      <c r="D77" s="56">
        <v>150</v>
      </c>
      <c r="E77" s="59">
        <v>2.37</v>
      </c>
      <c r="F77" s="67"/>
      <c r="G77" s="71"/>
      <c r="H77" s="68"/>
      <c r="I77" s="39">
        <f t="shared" si="0"/>
      </c>
      <c r="J77" s="48"/>
      <c r="M77" s="7"/>
      <c r="N77" s="41"/>
    </row>
    <row r="78" spans="1:14" s="8" customFormat="1" ht="11.25">
      <c r="A78" s="37">
        <v>66</v>
      </c>
      <c r="B78" s="35" t="s">
        <v>114</v>
      </c>
      <c r="C78" s="38" t="s">
        <v>43</v>
      </c>
      <c r="D78" s="56">
        <v>75</v>
      </c>
      <c r="E78" s="59">
        <v>21.657</v>
      </c>
      <c r="F78" s="67"/>
      <c r="G78" s="71"/>
      <c r="H78" s="68"/>
      <c r="I78" s="39">
        <f aca="true" t="shared" si="1" ref="I78:I102">IF(H78="","",IF(ISTEXT(H78),"NC",H78*D78))</f>
      </c>
      <c r="J78" s="48"/>
      <c r="M78" s="7"/>
      <c r="N78" s="41"/>
    </row>
    <row r="79" spans="1:14" s="8" customFormat="1" ht="56.25">
      <c r="A79" s="37">
        <v>67</v>
      </c>
      <c r="B79" s="35" t="s">
        <v>115</v>
      </c>
      <c r="C79" s="38" t="s">
        <v>42</v>
      </c>
      <c r="D79" s="56">
        <v>500</v>
      </c>
      <c r="E79" s="59">
        <v>30.583</v>
      </c>
      <c r="F79" s="67"/>
      <c r="G79" s="71"/>
      <c r="H79" s="68"/>
      <c r="I79" s="39">
        <f t="shared" si="1"/>
      </c>
      <c r="J79" s="48"/>
      <c r="M79" s="7"/>
      <c r="N79" s="41"/>
    </row>
    <row r="80" spans="1:14" s="8" customFormat="1" ht="22.5">
      <c r="A80" s="37">
        <v>68</v>
      </c>
      <c r="B80" s="35" t="s">
        <v>116</v>
      </c>
      <c r="C80" s="38" t="s">
        <v>5</v>
      </c>
      <c r="D80" s="56">
        <v>500</v>
      </c>
      <c r="E80" s="59">
        <v>9.58</v>
      </c>
      <c r="F80" s="67"/>
      <c r="G80" s="71"/>
      <c r="H80" s="68"/>
      <c r="I80" s="39">
        <f t="shared" si="1"/>
      </c>
      <c r="J80" s="48"/>
      <c r="M80" s="7"/>
      <c r="N80" s="41"/>
    </row>
    <row r="81" spans="1:14" s="8" customFormat="1" ht="45">
      <c r="A81" s="37">
        <v>69</v>
      </c>
      <c r="B81" s="35" t="s">
        <v>117</v>
      </c>
      <c r="C81" s="38" t="s">
        <v>5</v>
      </c>
      <c r="D81" s="56">
        <v>100</v>
      </c>
      <c r="E81" s="59">
        <v>19.25</v>
      </c>
      <c r="F81" s="67"/>
      <c r="G81" s="71"/>
      <c r="H81" s="68"/>
      <c r="I81" s="39">
        <f t="shared" si="1"/>
      </c>
      <c r="J81" s="48"/>
      <c r="M81" s="7"/>
      <c r="N81" s="41"/>
    </row>
    <row r="82" spans="1:14" s="8" customFormat="1" ht="22.5">
      <c r="A82" s="37">
        <v>70</v>
      </c>
      <c r="B82" s="35" t="s">
        <v>118</v>
      </c>
      <c r="C82" s="38" t="s">
        <v>5</v>
      </c>
      <c r="D82" s="56">
        <v>1000</v>
      </c>
      <c r="E82" s="59">
        <v>14.35</v>
      </c>
      <c r="F82" s="67"/>
      <c r="G82" s="71"/>
      <c r="H82" s="68"/>
      <c r="I82" s="39">
        <f t="shared" si="1"/>
      </c>
      <c r="J82" s="48"/>
      <c r="M82" s="7"/>
      <c r="N82" s="41"/>
    </row>
    <row r="83" spans="1:14" s="8" customFormat="1" ht="22.5">
      <c r="A83" s="37">
        <v>71</v>
      </c>
      <c r="B83" s="35" t="s">
        <v>119</v>
      </c>
      <c r="C83" s="38" t="s">
        <v>5</v>
      </c>
      <c r="D83" s="56">
        <v>500</v>
      </c>
      <c r="E83" s="59">
        <v>9.08</v>
      </c>
      <c r="F83" s="67"/>
      <c r="G83" s="71"/>
      <c r="H83" s="68"/>
      <c r="I83" s="39">
        <f t="shared" si="1"/>
      </c>
      <c r="J83" s="48"/>
      <c r="M83" s="7"/>
      <c r="N83" s="41"/>
    </row>
    <row r="84" spans="1:14" s="8" customFormat="1" ht="22.5">
      <c r="A84" s="37">
        <v>72</v>
      </c>
      <c r="B84" s="35" t="s">
        <v>120</v>
      </c>
      <c r="C84" s="38" t="s">
        <v>5</v>
      </c>
      <c r="D84" s="56">
        <v>60000</v>
      </c>
      <c r="E84" s="59">
        <v>1.09</v>
      </c>
      <c r="F84" s="67"/>
      <c r="G84" s="71"/>
      <c r="H84" s="68"/>
      <c r="I84" s="39">
        <f t="shared" si="1"/>
      </c>
      <c r="J84" s="48"/>
      <c r="M84" s="7"/>
      <c r="N84" s="41"/>
    </row>
    <row r="85" spans="1:14" s="8" customFormat="1" ht="11.25">
      <c r="A85" s="37">
        <v>73</v>
      </c>
      <c r="B85" s="35" t="s">
        <v>121</v>
      </c>
      <c r="C85" s="38" t="s">
        <v>5</v>
      </c>
      <c r="D85" s="56">
        <v>100</v>
      </c>
      <c r="E85" s="59">
        <v>3.331</v>
      </c>
      <c r="F85" s="67"/>
      <c r="G85" s="71"/>
      <c r="H85" s="68"/>
      <c r="I85" s="39">
        <f t="shared" si="1"/>
      </c>
      <c r="J85" s="48"/>
      <c r="M85" s="7"/>
      <c r="N85" s="41"/>
    </row>
    <row r="86" spans="1:14" s="8" customFormat="1" ht="11.25">
      <c r="A86" s="37">
        <v>74</v>
      </c>
      <c r="B86" s="35" t="s">
        <v>122</v>
      </c>
      <c r="C86" s="38" t="s">
        <v>5</v>
      </c>
      <c r="D86" s="56">
        <v>300</v>
      </c>
      <c r="E86" s="59">
        <v>0.521</v>
      </c>
      <c r="F86" s="67"/>
      <c r="G86" s="71"/>
      <c r="H86" s="68"/>
      <c r="I86" s="39">
        <f t="shared" si="1"/>
      </c>
      <c r="J86" s="48"/>
      <c r="M86" s="7"/>
      <c r="N86" s="41"/>
    </row>
    <row r="87" spans="1:14" s="8" customFormat="1" ht="11.25">
      <c r="A87" s="37">
        <v>75</v>
      </c>
      <c r="B87" s="35" t="s">
        <v>123</v>
      </c>
      <c r="C87" s="38" t="s">
        <v>5</v>
      </c>
      <c r="D87" s="56">
        <v>300</v>
      </c>
      <c r="E87" s="59">
        <v>0.783</v>
      </c>
      <c r="F87" s="67"/>
      <c r="G87" s="71"/>
      <c r="H87" s="68"/>
      <c r="I87" s="39">
        <f t="shared" si="1"/>
      </c>
      <c r="J87" s="48"/>
      <c r="M87" s="7"/>
      <c r="N87" s="41"/>
    </row>
    <row r="88" spans="1:14" s="8" customFormat="1" ht="11.25">
      <c r="A88" s="37">
        <v>76</v>
      </c>
      <c r="B88" s="35" t="s">
        <v>124</v>
      </c>
      <c r="C88" s="38" t="s">
        <v>5</v>
      </c>
      <c r="D88" s="56">
        <v>4500</v>
      </c>
      <c r="E88" s="59">
        <v>0.322</v>
      </c>
      <c r="F88" s="67"/>
      <c r="G88" s="71"/>
      <c r="H88" s="68"/>
      <c r="I88" s="39">
        <f t="shared" si="1"/>
      </c>
      <c r="J88" s="48"/>
      <c r="M88" s="7"/>
      <c r="N88" s="41"/>
    </row>
    <row r="89" spans="1:14" s="8" customFormat="1" ht="11.25">
      <c r="A89" s="37">
        <v>77</v>
      </c>
      <c r="B89" s="35" t="s">
        <v>125</v>
      </c>
      <c r="C89" s="38" t="s">
        <v>5</v>
      </c>
      <c r="D89" s="56">
        <v>2000</v>
      </c>
      <c r="E89" s="59">
        <v>0.383</v>
      </c>
      <c r="F89" s="67"/>
      <c r="G89" s="71"/>
      <c r="H89" s="68"/>
      <c r="I89" s="39">
        <f t="shared" si="1"/>
      </c>
      <c r="J89" s="48"/>
      <c r="M89" s="7"/>
      <c r="N89" s="41"/>
    </row>
    <row r="90" spans="1:14" s="8" customFormat="1" ht="11.25">
      <c r="A90" s="37">
        <v>78</v>
      </c>
      <c r="B90" s="35" t="s">
        <v>126</v>
      </c>
      <c r="C90" s="38" t="s">
        <v>34</v>
      </c>
      <c r="D90" s="56">
        <v>50</v>
      </c>
      <c r="E90" s="59">
        <v>13</v>
      </c>
      <c r="F90" s="67"/>
      <c r="G90" s="71"/>
      <c r="H90" s="68"/>
      <c r="I90" s="39">
        <f t="shared" si="1"/>
      </c>
      <c r="J90" s="48"/>
      <c r="M90" s="7"/>
      <c r="N90" s="41"/>
    </row>
    <row r="91" spans="1:14" s="8" customFormat="1" ht="11.25">
      <c r="A91" s="37">
        <v>79</v>
      </c>
      <c r="B91" s="35" t="s">
        <v>127</v>
      </c>
      <c r="C91" s="38" t="s">
        <v>5</v>
      </c>
      <c r="D91" s="56">
        <v>30</v>
      </c>
      <c r="E91" s="59">
        <v>9.847</v>
      </c>
      <c r="F91" s="67"/>
      <c r="G91" s="71"/>
      <c r="H91" s="68"/>
      <c r="I91" s="39">
        <f t="shared" si="1"/>
      </c>
      <c r="J91" s="48"/>
      <c r="M91" s="7"/>
      <c r="N91" s="41"/>
    </row>
    <row r="92" spans="1:14" s="8" customFormat="1" ht="11.25">
      <c r="A92" s="37">
        <v>80</v>
      </c>
      <c r="B92" s="35" t="s">
        <v>128</v>
      </c>
      <c r="C92" s="38" t="s">
        <v>5</v>
      </c>
      <c r="D92" s="56">
        <v>90</v>
      </c>
      <c r="E92" s="59">
        <v>10.508</v>
      </c>
      <c r="F92" s="67"/>
      <c r="G92" s="71"/>
      <c r="H92" s="68"/>
      <c r="I92" s="39">
        <f t="shared" si="1"/>
      </c>
      <c r="J92" s="48"/>
      <c r="M92" s="7"/>
      <c r="N92" s="41"/>
    </row>
    <row r="93" spans="1:14" s="8" customFormat="1" ht="11.25">
      <c r="A93" s="37">
        <v>81</v>
      </c>
      <c r="B93" s="35" t="s">
        <v>129</v>
      </c>
      <c r="C93" s="38" t="s">
        <v>5</v>
      </c>
      <c r="D93" s="56">
        <v>75</v>
      </c>
      <c r="E93" s="59">
        <v>9.993</v>
      </c>
      <c r="F93" s="67"/>
      <c r="G93" s="71"/>
      <c r="H93" s="68"/>
      <c r="I93" s="39">
        <f t="shared" si="1"/>
      </c>
      <c r="J93" s="48"/>
      <c r="M93" s="7"/>
      <c r="N93" s="41"/>
    </row>
    <row r="94" spans="1:14" s="8" customFormat="1" ht="11.25">
      <c r="A94" s="37">
        <v>82</v>
      </c>
      <c r="B94" s="35" t="s">
        <v>130</v>
      </c>
      <c r="C94" s="38" t="s">
        <v>5</v>
      </c>
      <c r="D94" s="56">
        <v>75</v>
      </c>
      <c r="E94" s="59">
        <v>11.006</v>
      </c>
      <c r="F94" s="67"/>
      <c r="G94" s="71"/>
      <c r="H94" s="68"/>
      <c r="I94" s="39">
        <f t="shared" si="1"/>
      </c>
      <c r="J94" s="48"/>
      <c r="M94" s="7"/>
      <c r="N94" s="41"/>
    </row>
    <row r="95" spans="1:14" s="8" customFormat="1" ht="11.25">
      <c r="A95" s="37">
        <v>83</v>
      </c>
      <c r="B95" s="35" t="s">
        <v>131</v>
      </c>
      <c r="C95" s="38" t="s">
        <v>5</v>
      </c>
      <c r="D95" s="56">
        <v>2250</v>
      </c>
      <c r="E95" s="59">
        <v>1.208</v>
      </c>
      <c r="F95" s="67"/>
      <c r="G95" s="71"/>
      <c r="H95" s="68"/>
      <c r="I95" s="39">
        <f t="shared" si="1"/>
      </c>
      <c r="J95" s="48"/>
      <c r="M95" s="7"/>
      <c r="N95" s="41"/>
    </row>
    <row r="96" spans="1:14" s="8" customFormat="1" ht="11.25">
      <c r="A96" s="37">
        <v>84</v>
      </c>
      <c r="B96" s="35" t="s">
        <v>132</v>
      </c>
      <c r="C96" s="38" t="s">
        <v>5</v>
      </c>
      <c r="D96" s="56">
        <v>3750</v>
      </c>
      <c r="E96" s="59">
        <v>1.054</v>
      </c>
      <c r="F96" s="67"/>
      <c r="G96" s="71"/>
      <c r="H96" s="68"/>
      <c r="I96" s="39">
        <f t="shared" si="1"/>
      </c>
      <c r="J96" s="48"/>
      <c r="M96" s="7"/>
      <c r="N96" s="41"/>
    </row>
    <row r="97" spans="1:14" s="8" customFormat="1" ht="11.25">
      <c r="A97" s="37">
        <v>85</v>
      </c>
      <c r="B97" s="35" t="s">
        <v>133</v>
      </c>
      <c r="C97" s="38" t="s">
        <v>5</v>
      </c>
      <c r="D97" s="56">
        <v>2000</v>
      </c>
      <c r="E97" s="59">
        <v>0.84</v>
      </c>
      <c r="F97" s="67"/>
      <c r="G97" s="71"/>
      <c r="H97" s="68"/>
      <c r="I97" s="39">
        <f t="shared" si="1"/>
      </c>
      <c r="J97" s="48"/>
      <c r="M97" s="7"/>
      <c r="N97" s="41"/>
    </row>
    <row r="98" spans="1:14" s="8" customFormat="1" ht="11.25">
      <c r="A98" s="37">
        <v>86</v>
      </c>
      <c r="B98" s="35" t="s">
        <v>134</v>
      </c>
      <c r="C98" s="38" t="s">
        <v>5</v>
      </c>
      <c r="D98" s="56">
        <v>3000</v>
      </c>
      <c r="E98" s="59">
        <v>1.024</v>
      </c>
      <c r="F98" s="67"/>
      <c r="G98" s="71"/>
      <c r="H98" s="68"/>
      <c r="I98" s="39">
        <f t="shared" si="1"/>
      </c>
      <c r="J98" s="48"/>
      <c r="M98" s="7"/>
      <c r="N98" s="41"/>
    </row>
    <row r="99" spans="1:14" s="8" customFormat="1" ht="11.25">
      <c r="A99" s="37">
        <v>87</v>
      </c>
      <c r="B99" s="35" t="s">
        <v>135</v>
      </c>
      <c r="C99" s="38" t="s">
        <v>5</v>
      </c>
      <c r="D99" s="56">
        <v>65</v>
      </c>
      <c r="E99" s="59">
        <v>23.387</v>
      </c>
      <c r="F99" s="67"/>
      <c r="G99" s="71"/>
      <c r="H99" s="68"/>
      <c r="I99" s="39">
        <f t="shared" si="1"/>
      </c>
      <c r="J99" s="48"/>
      <c r="M99" s="7"/>
      <c r="N99" s="41"/>
    </row>
    <row r="100" spans="1:14" s="8" customFormat="1" ht="101.25">
      <c r="A100" s="37">
        <v>88</v>
      </c>
      <c r="B100" s="35" t="s">
        <v>136</v>
      </c>
      <c r="C100" s="38" t="s">
        <v>41</v>
      </c>
      <c r="D100" s="56">
        <v>260</v>
      </c>
      <c r="E100" s="59">
        <v>1.92</v>
      </c>
      <c r="F100" s="67"/>
      <c r="G100" s="71"/>
      <c r="H100" s="68"/>
      <c r="I100" s="39">
        <f t="shared" si="1"/>
      </c>
      <c r="J100" s="48"/>
      <c r="M100" s="7"/>
      <c r="N100" s="41"/>
    </row>
    <row r="101" spans="1:14" s="8" customFormat="1" ht="22.5">
      <c r="A101" s="37">
        <v>89</v>
      </c>
      <c r="B101" s="35" t="s">
        <v>137</v>
      </c>
      <c r="C101" s="38" t="s">
        <v>41</v>
      </c>
      <c r="D101" s="56">
        <v>65</v>
      </c>
      <c r="E101" s="59">
        <v>18.059</v>
      </c>
      <c r="F101" s="67"/>
      <c r="G101" s="71"/>
      <c r="H101" s="68"/>
      <c r="I101" s="39">
        <f t="shared" si="1"/>
      </c>
      <c r="J101" s="48"/>
      <c r="M101" s="7"/>
      <c r="N101" s="41"/>
    </row>
    <row r="102" spans="1:14" s="8" customFormat="1" ht="67.5">
      <c r="A102" s="37">
        <v>90</v>
      </c>
      <c r="B102" s="35" t="s">
        <v>138</v>
      </c>
      <c r="C102" s="38" t="s">
        <v>42</v>
      </c>
      <c r="D102" s="56">
        <v>65</v>
      </c>
      <c r="E102" s="59">
        <v>91.2</v>
      </c>
      <c r="F102" s="67"/>
      <c r="G102" s="71"/>
      <c r="H102" s="68"/>
      <c r="I102" s="39">
        <f t="shared" si="1"/>
      </c>
      <c r="J102" s="48"/>
      <c r="M102" s="7"/>
      <c r="N102" s="41"/>
    </row>
    <row r="103" spans="1:14" s="30" customFormat="1" ht="9">
      <c r="A103" s="40"/>
      <c r="E103" s="54"/>
      <c r="F103" s="54"/>
      <c r="G103" s="54"/>
      <c r="H103" s="80" t="s">
        <v>27</v>
      </c>
      <c r="I103" s="81"/>
      <c r="J103" s="49"/>
      <c r="N103" s="43"/>
    </row>
    <row r="104" spans="8:10" ht="14.25" customHeight="1">
      <c r="H104" s="82">
        <f>IF(SUM(I13:I102)=0,"",SUM(I13:I102))</f>
      </c>
      <c r="I104" s="83"/>
      <c r="J104" s="50"/>
    </row>
    <row r="105" spans="1:14" s="44" customFormat="1" ht="21.75" customHeight="1">
      <c r="A105" s="77" t="str">
        <f>" - "&amp;Dados!B23</f>
        <v> - O objeto do presente Edital será recebido de forma parcelada pela Secretaria com prazo não superior a 05 (cinco) dias corridos após recebimento de cada nota de empenho de acordo com a necessidade e disponibilidade física de armazenamento no estoque, conforme solicitação do responsável por fiscalizar este contrato. </v>
      </c>
      <c r="B105" s="77"/>
      <c r="C105" s="77"/>
      <c r="D105" s="77"/>
      <c r="E105" s="77"/>
      <c r="F105" s="77"/>
      <c r="G105" s="77"/>
      <c r="H105" s="77"/>
      <c r="I105" s="77"/>
      <c r="J105" s="51"/>
      <c r="N105" s="45"/>
    </row>
    <row r="106" spans="1:14" s="44" customFormat="1" ht="21.75" customHeight="1">
      <c r="A106" s="77" t="str">
        <f>" - "&amp;Dados!B24</f>
        <v> - Os itens deverão ser entregues no Setor de Almoxarifado: Rua Dr. Carolino Ribeiro de Moura, Centro, Sumidouro, no horário das 09hs00min às 12hs00min horas e de 14hs00min às 17hs00min horas. Sendo o frete, carga e descarga por conta do fornecedor até o local indicado.</v>
      </c>
      <c r="B106" s="77"/>
      <c r="C106" s="77"/>
      <c r="D106" s="77"/>
      <c r="E106" s="77"/>
      <c r="F106" s="77"/>
      <c r="G106" s="77"/>
      <c r="H106" s="77"/>
      <c r="I106" s="77"/>
      <c r="J106" s="51"/>
      <c r="N106" s="45"/>
    </row>
    <row r="107" spans="1:14" s="44" customFormat="1" ht="9">
      <c r="A107" s="77" t="str">
        <f>" - "&amp;Dados!B25</f>
        <v> - O pagamento do objeto de que trata o PREGÃO PRESENCIAL 108/2021, e consequente contrato serão efetuados pela Tesouraria da Secretaria Municipal de Saúde de Sumidouro;</v>
      </c>
      <c r="B107" s="77"/>
      <c r="C107" s="77"/>
      <c r="D107" s="77"/>
      <c r="E107" s="77"/>
      <c r="F107" s="77"/>
      <c r="G107" s="77"/>
      <c r="H107" s="77"/>
      <c r="I107" s="77"/>
      <c r="J107" s="51"/>
      <c r="N107" s="45"/>
    </row>
    <row r="108" spans="1:14" s="30" customFormat="1" ht="9">
      <c r="A108" s="77" t="str">
        <f>" - "&amp;Dados!B26</f>
        <v> - Proposta válida por 60 (sessenta) dias</v>
      </c>
      <c r="B108" s="77"/>
      <c r="C108" s="77"/>
      <c r="D108" s="77"/>
      <c r="E108" s="77"/>
      <c r="F108" s="77"/>
      <c r="G108" s="77"/>
      <c r="H108" s="77"/>
      <c r="I108" s="77"/>
      <c r="J108" s="49"/>
      <c r="N108" s="43"/>
    </row>
    <row r="109" ht="12.75">
      <c r="J109" s="52"/>
    </row>
    <row r="110" ht="12.75">
      <c r="J110" s="52"/>
    </row>
    <row r="111" ht="12.75">
      <c r="J111" s="52"/>
    </row>
    <row r="112" ht="12.75">
      <c r="J112" s="52"/>
    </row>
    <row r="113" ht="12.75">
      <c r="J113" s="52"/>
    </row>
    <row r="114" ht="12.75">
      <c r="J114" s="52"/>
    </row>
    <row r="115" spans="2:9" ht="12.75" customHeight="1">
      <c r="B115" s="1"/>
      <c r="D115" s="1"/>
      <c r="I115" s="1"/>
    </row>
    <row r="116" spans="2:9" ht="12.75">
      <c r="B116" s="1"/>
      <c r="D116" s="1"/>
      <c r="I116" s="1"/>
    </row>
    <row r="117" spans="2:9" ht="12.75">
      <c r="B117" s="1"/>
      <c r="D117" s="1"/>
      <c r="I117" s="1"/>
    </row>
    <row r="118" spans="2:9" ht="12.75">
      <c r="B118" s="1"/>
      <c r="D118" s="1"/>
      <c r="I118" s="1"/>
    </row>
    <row r="119" spans="2:9" ht="12.75">
      <c r="B119" s="1"/>
      <c r="D119" s="1"/>
      <c r="I119" s="1"/>
    </row>
  </sheetData>
  <sheetProtection password="CE28" sheet="1"/>
  <autoFilter ref="A11:I108"/>
  <mergeCells count="15">
    <mergeCell ref="A105:I105"/>
    <mergeCell ref="A106:I106"/>
    <mergeCell ref="A107:I107"/>
    <mergeCell ref="B8:I8"/>
    <mergeCell ref="A108:I108"/>
    <mergeCell ref="B9:I9"/>
    <mergeCell ref="H103:I103"/>
    <mergeCell ref="H104:I104"/>
    <mergeCell ref="D10:I10"/>
    <mergeCell ref="C6:D6"/>
    <mergeCell ref="E6:F6"/>
    <mergeCell ref="A2:I2"/>
    <mergeCell ref="A3:I3"/>
    <mergeCell ref="A4:I4"/>
    <mergeCell ref="A5:I5"/>
  </mergeCells>
  <conditionalFormatting sqref="H103">
    <cfRule type="expression" priority="2" dxfId="13" stopIfTrue="1">
      <formula>IF($L103="Empate",IF(J103=1,TRUE(),FALSE()),FALSE())</formula>
    </cfRule>
    <cfRule type="expression" priority="3" dxfId="14" stopIfTrue="1">
      <formula>IF(J103="&gt;",FALSE(),IF(J103&gt;0,TRUE(),FALSE()))</formula>
    </cfRule>
    <cfRule type="expression" priority="4" dxfId="2" stopIfTrue="1">
      <formula>IF(J103="&gt;",TRUE(),FALSE())</formula>
    </cfRule>
  </conditionalFormatting>
  <conditionalFormatting sqref="H104">
    <cfRule type="expression" priority="5" dxfId="10" stopIfTrue="1">
      <formula>IF($L103="OK",IF(J103=1,TRUE(),FALSE()),FALSE())</formula>
    </cfRule>
    <cfRule type="expression" priority="6" dxfId="15" stopIfTrue="1">
      <formula>IF($L103="Empate",IF(J103=1,TRUE(),FALSE()),FALSE())</formula>
    </cfRule>
    <cfRule type="expression" priority="7" dxfId="8" stopIfTrue="1">
      <formula>IF($L103="Empate",IF(J103=2,TRUE(),FALSE()),FALSE())</formula>
    </cfRule>
  </conditionalFormatting>
  <conditionalFormatting sqref="H13:H102">
    <cfRule type="cellIs" priority="12" dxfId="0" operator="equal" stopIfTrue="1">
      <formula>""</formula>
    </cfRule>
  </conditionalFormatting>
  <conditionalFormatting sqref="D13:D102">
    <cfRule type="expression" priority="13" dxfId="6" stopIfTrue="1">
      <formula>$A13</formula>
    </cfRule>
  </conditionalFormatting>
  <conditionalFormatting sqref="B10">
    <cfRule type="cellIs" priority="9" dxfId="1" operator="equal" stopIfTrue="1">
      <formula>$I$1</formula>
    </cfRule>
  </conditionalFormatting>
  <conditionalFormatting sqref="B13:B102">
    <cfRule type="expression" priority="11" dxfId="4" stopIfTrue="1">
      <formula>IF(#REF!=1,IF(#REF!=0,1,0),0)</formula>
    </cfRule>
  </conditionalFormatting>
  <conditionalFormatting sqref="D10:I10">
    <cfRule type="cellIs" priority="25" dxfId="1" operator="equal" stopIfTrue="1">
      <formula>$E$1</formula>
    </cfRule>
  </conditionalFormatting>
  <conditionalFormatting sqref="I13:I102">
    <cfRule type="expression" priority="26" dxfId="2" stopIfTrue="1">
      <formula>IF(ISTEXT(H13),FALSE(),IF(H13&gt;E13,TRUE(),FALSE()))</formula>
    </cfRule>
  </conditionalFormatting>
  <conditionalFormatting sqref="B8:I9">
    <cfRule type="cellIs" priority="27" dxfId="1" operator="equal" stopIfTrue="1">
      <formula>$L$1</formula>
    </cfRule>
  </conditionalFormatting>
  <conditionalFormatting sqref="F13:G102">
    <cfRule type="cellIs" priority="1" dxfId="0" operator="equal" stopIfTrue="1">
      <formula>""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7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141</v>
      </c>
      <c r="E1" s="4"/>
      <c r="F1" s="4"/>
      <c r="G1" s="4"/>
    </row>
    <row r="2" spans="1:7" ht="12.75">
      <c r="A2" s="17" t="s">
        <v>10</v>
      </c>
      <c r="B2" s="5" t="s">
        <v>142</v>
      </c>
      <c r="E2" s="4"/>
      <c r="F2" s="4"/>
      <c r="G2" s="4"/>
    </row>
    <row r="3" spans="1:7" ht="12.75">
      <c r="A3" s="17" t="s">
        <v>11</v>
      </c>
      <c r="B3" s="5" t="s">
        <v>143</v>
      </c>
      <c r="C3" s="5"/>
      <c r="E3" s="4"/>
      <c r="F3" s="4"/>
      <c r="G3" s="4"/>
    </row>
    <row r="4" spans="1:7" ht="12.75">
      <c r="A4" s="17" t="s">
        <v>12</v>
      </c>
      <c r="B4" s="10" t="s">
        <v>144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56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591559.115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57</v>
      </c>
      <c r="E14" s="4"/>
      <c r="F14" s="4"/>
      <c r="G14" s="4"/>
    </row>
    <row r="15" spans="1:7" ht="12.75">
      <c r="A15" s="19" t="s">
        <v>58</v>
      </c>
      <c r="E15" s="4"/>
      <c r="F15" s="4"/>
      <c r="G15" s="4"/>
    </row>
    <row r="16" spans="1:7" ht="12.75">
      <c r="A16" s="64" t="s">
        <v>59</v>
      </c>
      <c r="B16" s="25"/>
      <c r="E16" s="25"/>
      <c r="F16" s="4"/>
      <c r="G16" s="4"/>
    </row>
    <row r="17" spans="1:13" s="24" customFormat="1" ht="12.75">
      <c r="A17" s="23" t="s">
        <v>21</v>
      </c>
      <c r="B17" s="72" t="s">
        <v>139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5"/>
      <c r="B19" s="25"/>
      <c r="E19" s="4"/>
      <c r="F19" s="25"/>
      <c r="G19" s="25"/>
    </row>
    <row r="20" spans="2:7" ht="12.75">
      <c r="B20" s="25"/>
      <c r="E20" s="62"/>
      <c r="F20" s="25"/>
      <c r="G20" s="25"/>
    </row>
    <row r="21" spans="5:7" ht="12.75">
      <c r="E21" s="62"/>
      <c r="F21" s="62"/>
      <c r="G21" s="62"/>
    </row>
    <row r="22" spans="5:7" ht="12.75">
      <c r="E22" s="62"/>
      <c r="F22" s="62"/>
      <c r="G22" s="62"/>
    </row>
    <row r="23" spans="1:7" ht="76.5">
      <c r="A23" s="21" t="s">
        <v>15</v>
      </c>
      <c r="B23" s="22" t="s">
        <v>39</v>
      </c>
      <c r="E23" s="63"/>
      <c r="F23" s="4"/>
      <c r="G23" s="62"/>
    </row>
    <row r="24" spans="1:7" ht="63.75">
      <c r="A24" s="21" t="s">
        <v>16</v>
      </c>
      <c r="B24" s="22" t="s">
        <v>36</v>
      </c>
      <c r="E24" s="63"/>
      <c r="F24" s="4"/>
      <c r="G24" s="62"/>
    </row>
    <row r="25" spans="1:7" ht="51">
      <c r="A25" s="21" t="s">
        <v>17</v>
      </c>
      <c r="B25" s="57" t="s">
        <v>140</v>
      </c>
      <c r="C25" s="9"/>
      <c r="E25" s="63"/>
      <c r="F25" s="4"/>
      <c r="G25" s="62"/>
    </row>
    <row r="26" spans="1:7" ht="25.5">
      <c r="A26" s="21" t="s">
        <v>18</v>
      </c>
      <c r="B26" s="22" t="s">
        <v>28</v>
      </c>
      <c r="E26" s="63"/>
      <c r="F26" s="4"/>
      <c r="G26" s="4"/>
    </row>
    <row r="27" spans="1:5" ht="12.75">
      <c r="A27" s="66" t="s">
        <v>31</v>
      </c>
      <c r="B27" s="61" t="s">
        <v>35</v>
      </c>
      <c r="E27" s="6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2021-10-01T23:36:52Z</cp:lastPrinted>
  <dcterms:created xsi:type="dcterms:W3CDTF">2006-04-18T17:38:46Z</dcterms:created>
  <dcterms:modified xsi:type="dcterms:W3CDTF">2021-10-19T19:46:44Z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