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120" windowWidth="12120" windowHeight="8835" activeTab="0"/>
  </bookViews>
  <sheets>
    <sheet name="Quadro de Preços" sheetId="1" r:id="rId1"/>
    <sheet name="Dados" sheetId="2" r:id="rId2"/>
  </sheets>
  <definedNames>
    <definedName name="_xlnm._FilterDatabase" localSheetId="0" hidden="1">'Quadro de Preços'!$A$11:$G$56</definedName>
    <definedName name="_GoBack" localSheetId="1">'Dados'!$B$21</definedName>
    <definedName name="_xlfn.BAHTTEXT" hidden="1">#NAME?</definedName>
    <definedName name="_xlnm.Print_Titles" localSheetId="0">'Quadro de Preços'!$1:$12</definedName>
  </definedNames>
  <calcPr fullCalcOnLoad="1"/>
</workbook>
</file>

<file path=xl/comments1.xml><?xml version="1.0" encoding="utf-8"?>
<comments xmlns="http://schemas.openxmlformats.org/spreadsheetml/2006/main">
  <authors>
    <author>Licitacao</author>
  </authors>
  <commentList>
    <comment ref="H1" authorId="0">
      <text>
        <r>
          <rPr>
            <b/>
            <sz val="8"/>
            <rFont val="Tahoma"/>
            <family val="0"/>
          </rPr>
          <t>Instruções:</t>
        </r>
        <r>
          <rPr>
            <sz val="8"/>
            <rFont val="Tahoma"/>
            <family val="0"/>
          </rPr>
          <t xml:space="preserve">
Este comentário não será impresso.
Deverão ser preenchidos todos os campos em amarelo, colocando "NC" nos itens não cotados. Os valores totais serão preenchidos automaticamente.
</t>
        </r>
      </text>
    </comment>
  </commentList>
</comments>
</file>

<file path=xl/sharedStrings.xml><?xml version="1.0" encoding="utf-8"?>
<sst xmlns="http://schemas.openxmlformats.org/spreadsheetml/2006/main" count="123" uniqueCount="86">
  <si>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</si>
  <si>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</si>
  <si>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</si>
  <si>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</si>
  <si>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</si>
  <si>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</si>
  <si>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</si>
  <si>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</si>
  <si>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</si>
  <si>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</si>
  <si>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</si>
  <si>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</si>
  <si>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</si>
  <si>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</si>
  <si>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</si>
  <si>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</si>
  <si>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</si>
  <si>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</si>
  <si>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</si>
  <si>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</si>
  <si>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</si>
  <si>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</si>
  <si>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</si>
  <si>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</si>
  <si>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</si>
  <si>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</si>
  <si>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</si>
  <si>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</si>
  <si>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</si>
  <si>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</si>
  <si>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</si>
  <si>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</si>
  <si>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</si>
  <si>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Homologação: __/__/2019</t>
  </si>
  <si>
    <t>Previsão Publicação: __/__/2019</t>
  </si>
  <si>
    <t>Prazo da Ata: A contar de sua assinatura por um período de 12 meses.</t>
  </si>
  <si>
    <t>GAL</t>
  </si>
  <si>
    <t>ADITIVO ARLA GALÃO 20 LITROS</t>
  </si>
  <si>
    <t>ADITIVO RADIADOR ÁGUA FRASCO DE 1 LITRO</t>
  </si>
  <si>
    <t>FRA</t>
  </si>
  <si>
    <t>CÂMARA DE AR 1.000 X 20</t>
  </si>
  <si>
    <t xml:space="preserve">CÂMARA DE AR 12.16.5 </t>
  </si>
  <si>
    <t>CÂMARA DE AR 12-5/ 80-18</t>
  </si>
  <si>
    <t>CÂMARA DE AR 14</t>
  </si>
  <si>
    <t>CÂMARA DE AR 17-5 25</t>
  </si>
  <si>
    <t>ESTOPA PARA LIMPEZA E POLIMENTO AUTOMOTIVO</t>
  </si>
  <si>
    <t>KG</t>
  </si>
  <si>
    <t>GRAXA LUBRIFICANTE INDUSTRIAL: USO GERAL E MÚLTIPLAS APLICAÇÕES, COMPOSTO DE BASE SABÃO DE LÍTIO, MP2, COR CASTANHO ESCURO, EMBALADO EM BALDE DE 20 KG</t>
  </si>
  <si>
    <t>BLD</t>
  </si>
  <si>
    <t>ÓLEO 10W30 TRANSMISSÃO GALÃO DE 20 LITROS</t>
  </si>
  <si>
    <t>ÓLEO 10W30 UNITRACTOR TRANSMISSÃO GALÃO DE 20 LITROS</t>
  </si>
  <si>
    <t>ÓLEO 15W40 PARA MOTOR A GASOLINA FRASCO 1 LITRO</t>
  </si>
  <si>
    <t>ÓLEO DE CAIXA 85W 90 GALÃO DE 20 LITROS</t>
  </si>
  <si>
    <t>ÓLEO DE FREIO FRASCO DE 500 ML</t>
  </si>
  <si>
    <t>ÓLEO DE TRANSMISSÃO 140 GL5 GALÃO DE 20 LITROS</t>
  </si>
  <si>
    <t>ÓLEO HIDRÁULICO 68 GALÃO 20 LITROS</t>
  </si>
  <si>
    <t>ÓLEO HIDRÁULICO ATF GALÃO 20 LITROS</t>
  </si>
  <si>
    <t>ÓLEO HIDRÁULICO XP46 GALÃO 20 LITROS</t>
  </si>
  <si>
    <t>ÓLEO MOTOR 15W40 GALÃO 20 LITROS</t>
  </si>
  <si>
    <t>ÓLEO SINTÉTICO 10W40 GALÃO DE 20 LITROS</t>
  </si>
  <si>
    <t>PNEU 1.000 X 20 RADIAL DIANTEIRO - PNEU VEÍCULO AUTOMOTIVO, MATERIAL CARCAÇA LONA POLIÉSTER, MATERIAL TALÃO ARAME AÇO, MATERIAL BANDA RODAGEM BORRACHA ALTA RESISTÊNCIA, MATERIAL FLANCOS BORRACHA ALTA RESISTÊNCIA E FLEXIBILIDADE CARACTERÍSTICAS ADICIONAIS COM CÂMARA, DIMENSÕES 1000X20, TIPO RADIAL, PADRÃO DE QUALIDADE PIRELLI, GOODYEAR, FIRESTONE, MICHELIN OU DE QUALIDADE SIMILAR, DEVENDO POSSUIR SELO DE APROVAÇÃO DO INMETRO</t>
  </si>
  <si>
    <t>PNEU 1.000 X 20 RADIAL TRASEIRO - PNEU VEÍCULO AUTOMOTIVO, MATERIAL CARCAÇA LONA POLIÉSTER, MATERIAL TALÃO ARAME AÇO, MATERIAL BANDA RODAGEM BORRACHA ALTA RESISTÊNCIA, MATERIAL FLANCOS BORRACHA ALTA RESISTÊNCIA E FLEXIBILIDADE CARACTERÍSTICAS ADICIONAIS COM CÂMARA, DIMENSÕES 1000X20, TIPO RADIAL, PADRÃO DE QUALIDADE PIRELLI, GOODYEAR, FIRESTONE, MICHELIN OU DE QUALIDADE SIMILAR, DEVENDO POSSUIR SELO DE APROVAÇÃO DO INMETRO</t>
  </si>
  <si>
    <t>PNEU 10.16.5 10 LONAS</t>
  </si>
  <si>
    <t>PNEU 12.16.5 - PADRÃO DE QUALIDADE PIRELLI, GOODYEAR, FIRESTONE, MICHELIN OU DE QUALIDADE SIMILAR, DEVENDO POSSUIR SELO DE APROVAÇÃO DO INMETRO, SEM CÂMARA, CARCAÇA ACIMA DE 12 LONAS</t>
  </si>
  <si>
    <t>PNEU 12.5/80-18 - PADRÃO DE QUALIDADE PIRELLI, GOODYEAR, FIRESTONE, MICHELIN OU DE QUALIDADE SIMILAR, DEVENDO POSSUIR SELO DE APROVAÇÃO DO INMETRO, SEM CÂMARA</t>
  </si>
  <si>
    <t>PNEU 1400 X 24 - PADRÃO DE QUALIDADE PIRELLI, GOODYEAR, FIRESTONE, MICHELIN OU DE QUALIDADE SIMILAR, DEVENDO POSSUIR SELO DE APROVAÇÃO DO INMETRO, SEM CÂMARA, CARCAÇA ACIMA DE 12 LONAS</t>
  </si>
  <si>
    <t>PNEU 17.5/25 - PADRÃO DE QUALIDADE PIRELLI, GOODYEAR, FIRESTONE, MICHELIN OU DE QUALIDADE SIMILAR, DEVENDO POSSUIR SELO DE APROVAÇÃO DO INMETRO, SEM CÂMARA, CARCAÇA ACIMA DE 12 LONAS</t>
  </si>
  <si>
    <t>PNEU 175/70 R13 RADIAL - PNEU VEÍCULO AUTOMOTIVO, MATERIAL CARCAÇA LONA POLIÉSTER, MATERIAL TALÃO ARAME AÇO, MATERIAL BANDA RODAGEM BORRACHA ALTA RESISTÊNCIA, MATERIAL FLANCOS MISTURA BORRACHA ALTA FLEXIBILIDADE, TIPO ESTRUTURA RADIAL, CARACTERISTICAS ADICIONAIS SEM CÂMARA 175/70 ARO 13 - PNEU VEICULO AUTOMOTIVO, MATERIAL CARCAÇA LONA POLIESTER, MATERIAL TALÃO ARAME AÇO, MATERIAL BANDA RODAGEM BORRACHA ALTA RESISTÊNCIA, MATERIAL FLANCOS MISTURA BORRACHA ALTA FLEXIBILIDADE, TIPO ESTRUTURA CARCAÇA DIAGONAL, CARACTERÍSTICAS ADICIONAIS COM CÂMARA, DIMENSÕES 900 X 20 - PADRÃO DE QUALIDADE PIRELLI, GOODYEAR, FIRESTONE, MICHELIN OU DE QUALIDADE SIMILAR, DEVENDO POSSUIR SELO DE APROVAÇÃO DO INMETRO</t>
  </si>
  <si>
    <t>PNEU 185 X 70 X 14 - PNEU VEÍCULO AUTOMOTIVO, MATERIAL CARCAÇA, LONA POLIÉSTER, MATERIAL TALÃO ARAME AÇO, MATERIAL BANDA RODAGEM BORRACHA ALTA RESISTÊNCIA, MATERIAL FLANCOS, MISTURA BORRACHA ALTA FLEXIBILIDADE, TIPO ESTRUTURA RADIAL, CARACTERISTICAS ADICIONAIS SEM CÂMARA, 185/70 ARO 14, C/ SELO INMETRO IMPRESSO. PADRÃO DE QUALIDADE PIRELLI, GOODYEAR, FIRESTONE, MICHELIN OU DE QUALIDADE SIMILAR, DEVENDO POSSUIR SELO DE APROVAÇÃO DO INMETRO.</t>
  </si>
  <si>
    <t>PNEU 19.5/24 - PADRÃO DE QUALIDADE PIRELLI, GOODYEAR, FIRESTONE, MICHELIN OU DE QUALIDADE SIMILAR, DEVENDO POSSUIR SELO DE APROVAÇÃO DO INMETRO, SEM CÂMARA, CARCAÇA ACIMA DE 12 LONAS</t>
  </si>
  <si>
    <t>PNEU 215/75 - 17.5 - DIANTEIRO - PNEU VEÍCULO AUTOMOTIVO, MATERIAL CARCAÇA LONA POLIÉSTER, MATERIAL TALÃO ARAME AÇO, MATERIAL BANDA RODAGEM BORRACHA ALTA RESISTÊNCIA, MATERIAL FLANCOS MISTURA BORRACHA ALTA FLEXIBILIDADE, TIPO ESTRUTURA CARCAÇA RADIAL, CARACTERÍSTICAS ADICIONAIS SEM CÂMARA, 215/75 ARO 17.5, PADRÃO DE QUALIDADE PIRELLI, GOODYEAR, FIRESTONE, MICHELIN OU DE QUALIDADE SIMILAR, DEVENDO POSSUIR SELO DE APROVAÇÃO DO INMETRO</t>
  </si>
  <si>
    <t>PNEU 215/75 - 17.5 - TRASEIRO - PNEU VEÍCULO AUTOMOTIVO, MATERIAL CARCAÇA LONA POLIÉSTER, MATERIAL TALÃO ARAME AÇO, MATERIAL BANDA RODAGEM BORRACHA ALTA RESISTÊNCIA, MATERIAL FLANCOS MISTURA BORRACHA ALTA FLEXIBILIDADE, TIPO ESTRUTURA CARCAÇA RADIAL, CARACTERÍSTICAS ADICIONAIS SEM CÂMARA, 215/75 ARO 17.5, PADRÃO DE QUALIDADE PIRELLI, GOODYEAR, FIRESTONE, MICHELIN OU DE QUALIDADE SIMILAR, DEVENDO POSSUIR SELO DE APROVAÇÃO DO INMETRO</t>
  </si>
  <si>
    <t>PNEU 225/75/15 - PNEU VEÍCULO AUTOMOTIVO, MATERIAL CARCAÇA LONA POLIÉSTER, MATERIAL TALÃO ARAME AÇO, MATERIAL BANDA RODAGEM BORRACHA ALTA RESISTÊNCIA, MATERIAL FLANCOS MISTURA BORRACHA ALTA FLEXIBILIDADE, TIPO ESTRUTURA CARCAÇA RADIAL, CARACTERÍSTICAS ADICIONAIS SEM CÂMARA, 225/75 ARO 15,PADRÃO DE QUALIDADE PIRELLI, GOODYEAR, FIRESTONE, MICHELIN OU DE QUALIDADE SIMILAR, DEVENDO POSSUIR SELO DE APROVAÇÃO DO INMETRO</t>
  </si>
  <si>
    <t>PNEU 275/80 - 22.5 DIANTEIRO - C/ 16 LONAS - PNEU VEÍCULO AUTOMOTIVO, MATERIAL CARCAÇA LONA POLIESTER, MATERIAL TALÃO ARAME AÇO, MATERIAL BANDA RODAGEM BORRACHA ALTA RESISTÊNCIA, MATERIAL FLANCOS MISTURA BORRACHA ALTA FLEXIBILIDADE, TIPO ESTRUTURA CARCAÇA RADIAL, CARACTERÍSTICAS ADICIONAIS SEM CÂMARA 275/80 ARO 22.5 - PADRÃO DE QUALIDADE PIRELLI, GOODYEAR, FIRESTONE, MICHELIN OU DE QUALIDADE SIMILAR, DEVENDO POSSUIR SELO DE APROVAÇÃO DO INMETRO</t>
  </si>
  <si>
    <t>PNEU 275/80 - 22.5 TRASEIRO BORRACHUDO - C/ 16 LONAS - PNEU VEÍCULO AUTOMOTIVO, MATERIAL CARCAÇA LONA POLIÉSTER, MATERIAL TALÃO ARAME AÇO, MATERIAL BANDA RODAGEM BORRACHA ALTA RESISTÊNCIA, MATERIAL FLANCOS MISTURA BORRACHA ALTA FLEXIBILIDADE, TIPO ESTRUTURA CARCAÇA RADIAL, CARACTERÍSTICAS ADICIONAIS SEM CÂMARA 275/80 ARO 22.5 - PADRÃO DE QUALIDADE PIRELLI, GOODYEAR, FIRESTONE, MICHELIN OU DE QUALIDADE SIMILAR, DEVENDO POSSUIR SELO DE APROVAÇÃO DO INMETRO</t>
  </si>
  <si>
    <t>PNEU 900 X 20 DIANTEIRO (C/ 14 LONAS) - PNEU VEÍCULO AUTOMOTIVO, MATERIAL CARCAÇA LONA POLIÉSTER, MATERIAL TALÃO ARAME AÇO, MATERIAL BANDA RODAGEM BORRACHA ALTA RESISTÊNCIA, MATERIAL FLANCOS MISTURA BORRACHA ALTA FLEXIBILIDADE, TIPO ESTRUTURA CARCAÇA DIAGONAL, CARACTERÍSTICAS ADICIONAIS COM CÂMARA, DIMENSÕES 900 X 20 - PADRÃO DE QUALIDADE PIRELLI, GOODYEAR, FIRESTONE, MICHELIN OU DE QUALIDADE SIMILAR, DEVENDO POSSUIR SELO DE APROVAÇÃO DO INMETRO</t>
  </si>
  <si>
    <t>PNEU 900 X 20 TRASEIRO (C/ 14 LONAS) - PNEU VEÍCULO AUTOMOTIVO, MATERIAL CARCAÇA LONA POLIÉSTER, MATERIAL TALÃO ARAME AÇO, MATERIAL BANDA RODAGEM BORRACHA ALTA RESISTÊNCIA, MATERIAL FLANCOS MISTURA BORRACHA ALTA FLEXIBILIDADE, TIPO ESTRUTURA CARCAÇA DIAGONAL, CARACTERÍSTICAS ADICIONAIS COM CÂMARA, DIMENSÕES 900 X 20 - PADRÃO DE QUALIDADE PIRELLI, GOODYEAR, FIRESTONE, MICHELIN OU DE QUALIDADE SIMILAR, DEVENDO POSSUIR SELO DE APROVAÇÃO DO INMETRO</t>
  </si>
  <si>
    <t>PROTETOR ARO 20</t>
  </si>
  <si>
    <t>Sec. Obras</t>
  </si>
  <si>
    <t>O pagamento do objeto de que trata o PREGÃO PRESENCIAL 112/2019, e consequente contrato serão efetuados pela Tesouraria da Prefeitura Municipal de Sumidouro.</t>
  </si>
  <si>
    <t>PREGÃO PRESENCIAL Nº 112/2019</t>
  </si>
  <si>
    <t>PROCESSO ADMINISTRATIVO N° 1644/2019 de 06/05/2019</t>
  </si>
  <si>
    <t>O objeto do presente termo de referência será recebido de acordo com cada empenho emitido pela Secretaria com prazo não superior a 07 (sete) dias úteis após recebimento da nota de empenho.</t>
  </si>
  <si>
    <t>Os itens deverão ser entregues na Sede da Secretaria de Obras, no endereço: AV. José de Alencar, 1500, no horário das 09:00 às  12:00 horas e de 13:00  às 16:00 horas. Sendo o frete, carga e descarga por conta do fornecedor até o local indicado.</t>
  </si>
  <si>
    <t>EVENTUAL AQUISIÇÃO DE PNEUS E LUBRIFICANTES - SRP</t>
  </si>
  <si>
    <t>Abertura das Propostas: 30/07/2019, às 10:00hs</t>
  </si>
</sst>
</file>

<file path=xl/styles.xml><?xml version="1.0" encoding="utf-8"?>
<styleSheet xmlns="http://schemas.openxmlformats.org/spreadsheetml/2006/main">
  <numFmts count="5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quot;Sim&quot;;&quot;Sim&quot;;&quot;Não&quot;"/>
    <numFmt numFmtId="179" formatCode="&quot;Verdadeiro&quot;;&quot;Verdadeiro&quot;;&quot;Falso&quot;"/>
    <numFmt numFmtId="180" formatCode="&quot;Ativar&quot;;&quot;Ativar&quot;;&quot;Desativar&quot;"/>
    <numFmt numFmtId="181" formatCode="[$€-2]\ #,##0.00_);[Red]\([$€-2]\ #,##0.00\)"/>
    <numFmt numFmtId="182" formatCode="#,#00"/>
    <numFmt numFmtId="183" formatCode="&quot;R$ &quot;#,##0.00"/>
    <numFmt numFmtId="184" formatCode="00"/>
    <numFmt numFmtId="185" formatCode="#,#00.00"/>
    <numFmt numFmtId="186" formatCode="_(* #,##0.000_);_(* \(#,##0.000\);_(* &quot;-&quot;??_);_(@_)"/>
    <numFmt numFmtId="187" formatCode="_(* #,##0.0000_);_(* \(#,##0.0000\);_(* &quot;-&quot;??_);_(@_)"/>
    <numFmt numFmtId="188" formatCode="_(* #,##0.00000_);_(* \(#,##0.00000\);_(* &quot;-&quot;??_);_(@_)"/>
    <numFmt numFmtId="189" formatCode="_(* #,##0.000000_);_(* \(#,##0.000000\);_(* &quot;-&quot;??_);_(@_)"/>
    <numFmt numFmtId="190" formatCode="[$-416]dddd\,\ d&quot; de &quot;mmmm&quot; de &quot;yyyy"/>
    <numFmt numFmtId="191" formatCode="[$-416]mmmm\-yy;@"/>
    <numFmt numFmtId="192" formatCode="mm/yyyy"/>
    <numFmt numFmtId="193" formatCode="_(* #,##0.0_);_(* \(#,##0.0\);_(* &quot;-&quot;??_);_(@_)"/>
    <numFmt numFmtId="194" formatCode="_(* #,##0_);_(* \(#,##0\);_(* &quot;-&quot;??_);_(@_)"/>
    <numFmt numFmtId="195" formatCode="_(&quot;R$ &quot;* #,##0.000_);_(&quot;R$ &quot;* \(#,##0.000\);_(&quot;R$ &quot;* &quot;-&quot;??_);_(@_)"/>
    <numFmt numFmtId="196" formatCode="_(&quot;R$ &quot;* #,##0.0000_);_(&quot;R$ &quot;* \(#,##0.0000\);_(&quot;R$ &quot;* &quot;-&quot;??_);_(@_)"/>
    <numFmt numFmtId="197" formatCode="_(* #,##0.0000_);_(* \(#,##0.0000\);_(* &quot;-&quot;????_);_(@_)"/>
    <numFmt numFmtId="198" formatCode="_(&quot;R$ &quot;* #,##0.0000_);_(&quot;R$ &quot;* \(#,##0.0000\)_._._.;_(&quot;R$ &quot;* &quot;-&quot;??_);_(@_)"/>
    <numFmt numFmtId="199" formatCode="_(&quot;R$ &quot;* #,##0.0000_);_(&quot;R$ &quot;* \(#,##0.0000\)\.;_(&quot;R$ &quot;* &quot;-&quot;??_);_(@_)"/>
    <numFmt numFmtId="200" formatCode="_(&quot;R$ &quot;* #,##0.0000&quot;...&quot;_);_(&quot;R$ &quot;* \(#,##0.0000\)\.;_(&quot;R$ &quot;* &quot;-&quot;??_);_(@_)"/>
    <numFmt numFmtId="201" formatCode="_(&quot;R$ &quot;* #,##0.00000&quot;...&quot;_);_(&quot;R$ &quot;* \(#,##0.00000\)\.;_(&quot;R$ &quot;* &quot;-&quot;??_);_(@_)"/>
    <numFmt numFmtId="202" formatCode="_(&quot;R$ &quot;* #,##0.000&quot;...&quot;_);_(&quot;R$ &quot;* \(#,##0.000\)\.;_(&quot;R$ &quot;* &quot;-&quot;??_);_(@_)"/>
    <numFmt numFmtId="203" formatCode="00,000,000,_/000,0\-00"/>
    <numFmt numFmtId="204" formatCode="00,000,000,&quot;/&quot;000,0&quot;-&quot;00"/>
    <numFmt numFmtId="205" formatCode="#,#00.0"/>
    <numFmt numFmtId="206" formatCode="#,#00.000"/>
    <numFmt numFmtId="207" formatCode="00&quot;.&quot;000&quot;.&quot;000&quot;/&quot;0000&quot;-&quot;00"/>
    <numFmt numFmtId="208" formatCode="#,##0.00#"/>
    <numFmt numFmtId="209" formatCode="#,##0.00##"/>
    <numFmt numFmtId="210" formatCode="0.00#"/>
    <numFmt numFmtId="211" formatCode="_(&quot;R$&quot;* #,##0.00_);_(&quot;R$&quot;* \(#,##0.00\);_(&quot;R$&quot;* \-??_);_(@_)"/>
    <numFmt numFmtId="212" formatCode="0.000"/>
  </numFmts>
  <fonts count="40">
    <font>
      <sz val="10"/>
      <name val="Arial"/>
      <family val="0"/>
    </font>
    <font>
      <u val="single"/>
      <sz val="10"/>
      <color indexed="12"/>
      <name val="Arial"/>
      <family val="0"/>
    </font>
    <font>
      <u val="single"/>
      <sz val="10"/>
      <color indexed="36"/>
      <name val="Arial"/>
      <family val="0"/>
    </font>
    <font>
      <b/>
      <sz val="10"/>
      <name val="Arial"/>
      <family val="2"/>
    </font>
    <font>
      <b/>
      <sz val="14"/>
      <name val="Arial"/>
      <family val="2"/>
    </font>
    <font>
      <b/>
      <sz val="11"/>
      <name val="Arial"/>
      <family val="2"/>
    </font>
    <font>
      <b/>
      <sz val="8"/>
      <name val="Tahoma"/>
      <family val="0"/>
    </font>
    <font>
      <sz val="8"/>
      <name val="Tahoma"/>
      <family val="0"/>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val="single"/>
      <sz val="10"/>
      <color indexed="9"/>
      <name val="Arial"/>
      <family val="2"/>
    </font>
    <font>
      <sz val="10"/>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color indexed="8"/>
      <name val="Arial"/>
      <family val="2"/>
    </font>
    <font>
      <b/>
      <sz val="12"/>
      <color indexed="8"/>
      <name val="Arial"/>
      <family val="2"/>
    </font>
    <font>
      <b/>
      <u val="single"/>
      <sz val="9"/>
      <name val="Arial"/>
      <family val="2"/>
    </font>
    <font>
      <sz val="6"/>
      <color indexed="62"/>
      <name val="Calibri"/>
      <family val="0"/>
    </font>
    <font>
      <sz val="6.5"/>
      <color indexed="8"/>
      <name val="Times New Roman"/>
      <family val="0"/>
    </font>
    <font>
      <sz val="12"/>
      <color indexed="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4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hair">
        <color indexed="23"/>
      </left>
      <right style="hair">
        <color indexed="23"/>
      </right>
      <top style="hair">
        <color indexed="23"/>
      </top>
      <bottom style="hair">
        <color indexed="23"/>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hair">
        <color indexed="2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style="hair">
        <color indexed="23"/>
      </bottom>
    </border>
    <border>
      <left>
        <color indexed="63"/>
      </left>
      <right style="hair">
        <color indexed="23"/>
      </right>
      <top>
        <color indexed="63"/>
      </top>
      <bottom style="hair">
        <color indexed="23"/>
      </bottom>
    </border>
    <border>
      <left>
        <color indexed="63"/>
      </left>
      <right>
        <color indexed="63"/>
      </right>
      <top style="hair">
        <color indexed="23"/>
      </top>
      <bottom style="hair">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4" borderId="0" applyNumberFormat="0" applyBorder="0" applyAlignment="0" applyProtection="0"/>
    <xf numFmtId="0" fontId="20" fillId="16" borderId="1" applyNumberFormat="0" applyAlignment="0" applyProtection="0"/>
    <xf numFmtId="0" fontId="21" fillId="17" borderId="2" applyNumberFormat="0" applyAlignment="0" applyProtection="0"/>
    <xf numFmtId="0" fontId="22" fillId="0" borderId="3" applyNumberFormat="0" applyFill="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23" fillId="7"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4" fillId="3"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25"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26" fillId="16"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3" fillId="0" borderId="9" applyNumberFormat="0" applyFill="0" applyAlignment="0" applyProtection="0"/>
  </cellStyleXfs>
  <cellXfs count="78">
    <xf numFmtId="0" fontId="0" fillId="0" borderId="0" xfId="0" applyAlignment="1">
      <alignment/>
    </xf>
    <xf numFmtId="0" fontId="0" fillId="0" borderId="0" xfId="0" applyFont="1" applyBorder="1" applyAlignment="1" applyProtection="1">
      <alignment horizontal="center" vertical="center" wrapText="1"/>
      <protection hidden="1"/>
    </xf>
    <xf numFmtId="0" fontId="0"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protection hidden="1"/>
    </xf>
    <xf numFmtId="0" fontId="0" fillId="0" borderId="0" xfId="0" applyAlignment="1">
      <alignment horizontal="center"/>
    </xf>
    <xf numFmtId="0" fontId="0" fillId="0" borderId="0" xfId="0" applyFont="1" applyAlignment="1">
      <alignment/>
    </xf>
    <xf numFmtId="0" fontId="5" fillId="0" borderId="0" xfId="0" applyFont="1" applyBorder="1" applyAlignment="1" applyProtection="1">
      <alignment vertical="center"/>
      <protection hidden="1"/>
    </xf>
    <xf numFmtId="4" fontId="9" fillId="0" borderId="0" xfId="0" applyNumberFormat="1" applyFont="1" applyBorder="1" applyAlignment="1" applyProtection="1">
      <alignment vertical="center" wrapText="1"/>
      <protection hidden="1"/>
    </xf>
    <xf numFmtId="0" fontId="9" fillId="0" borderId="0" xfId="0" applyFont="1" applyBorder="1" applyAlignment="1" applyProtection="1">
      <alignment vertical="center" wrapText="1"/>
      <protection hidden="1"/>
    </xf>
    <xf numFmtId="0" fontId="0" fillId="0" borderId="0" xfId="0" applyFill="1" applyAlignment="1">
      <alignment/>
    </xf>
    <xf numFmtId="49" fontId="0" fillId="0" borderId="0" xfId="0" applyNumberFormat="1" applyAlignment="1">
      <alignment/>
    </xf>
    <xf numFmtId="0" fontId="0" fillId="0" borderId="0" xfId="0" applyFont="1" applyFill="1" applyAlignment="1">
      <alignment/>
    </xf>
    <xf numFmtId="210" fontId="5" fillId="0" borderId="0" xfId="0" applyNumberFormat="1" applyFont="1" applyBorder="1" applyAlignment="1" applyProtection="1">
      <alignment vertical="center"/>
      <protection hidden="1"/>
    </xf>
    <xf numFmtId="210" fontId="0" fillId="0" borderId="0" xfId="53" applyNumberFormat="1" applyFont="1" applyBorder="1" applyAlignment="1" applyProtection="1">
      <alignment horizontal="center" vertical="center" wrapText="1"/>
      <protection hidden="1"/>
    </xf>
    <xf numFmtId="0" fontId="0" fillId="0" borderId="0" xfId="0" applyFont="1" applyFill="1" applyAlignment="1">
      <alignment wrapText="1"/>
    </xf>
    <xf numFmtId="208" fontId="0" fillId="0" borderId="0" xfId="0" applyNumberFormat="1" applyFont="1" applyBorder="1" applyAlignment="1" applyProtection="1">
      <alignment horizontal="center" vertical="center" wrapText="1"/>
      <protection hidden="1"/>
    </xf>
    <xf numFmtId="208" fontId="5" fillId="0" borderId="0" xfId="0" applyNumberFormat="1" applyFont="1" applyBorder="1" applyAlignment="1" applyProtection="1">
      <alignment vertical="center"/>
      <protection hidden="1"/>
    </xf>
    <xf numFmtId="0" fontId="8" fillId="0" borderId="0" xfId="0" applyFont="1" applyBorder="1" applyAlignment="1" applyProtection="1">
      <alignment horizontal="right"/>
      <protection hidden="1"/>
    </xf>
    <xf numFmtId="0" fontId="0" fillId="8" borderId="10" xfId="0" applyFill="1" applyBorder="1" applyAlignment="1">
      <alignment/>
    </xf>
    <xf numFmtId="0" fontId="0" fillId="24" borderId="10" xfId="0" applyFill="1" applyBorder="1" applyAlignment="1">
      <alignment vertical="center" wrapText="1"/>
    </xf>
    <xf numFmtId="0" fontId="0" fillId="24" borderId="10" xfId="0" applyFill="1" applyBorder="1" applyAlignment="1">
      <alignment/>
    </xf>
    <xf numFmtId="49" fontId="0" fillId="24" borderId="10" xfId="0" applyNumberFormat="1" applyFill="1" applyBorder="1" applyAlignment="1">
      <alignment/>
    </xf>
    <xf numFmtId="0" fontId="0" fillId="7" borderId="10" xfId="0" applyFill="1" applyBorder="1" applyAlignment="1">
      <alignment vertical="center" wrapText="1"/>
    </xf>
    <xf numFmtId="0" fontId="0" fillId="0" borderId="0" xfId="0" applyAlignment="1">
      <alignment wrapText="1"/>
    </xf>
    <xf numFmtId="0" fontId="0" fillId="4" borderId="10" xfId="0" applyFill="1" applyBorder="1" applyAlignment="1">
      <alignment vertical="center"/>
    </xf>
    <xf numFmtId="0" fontId="0" fillId="0" borderId="0" xfId="0" applyAlignment="1">
      <alignment vertical="center"/>
    </xf>
    <xf numFmtId="0" fontId="0" fillId="0" borderId="0" xfId="0" applyFont="1" applyAlignment="1">
      <alignment horizontal="left" vertical="center" wrapText="1"/>
    </xf>
    <xf numFmtId="0" fontId="0" fillId="25" borderId="10" xfId="0" applyFill="1" applyBorder="1" applyAlignment="1">
      <alignment vertical="center"/>
    </xf>
    <xf numFmtId="0" fontId="0" fillId="0" borderId="0" xfId="0" applyNumberFormat="1" applyFont="1" applyBorder="1" applyAlignment="1" applyProtection="1">
      <alignment horizontal="center" vertical="center" wrapText="1"/>
      <protection hidden="1"/>
    </xf>
    <xf numFmtId="0" fontId="5" fillId="0" borderId="0" xfId="0" applyNumberFormat="1" applyFont="1" applyBorder="1" applyAlignment="1" applyProtection="1">
      <alignment vertical="center"/>
      <protection hidden="1"/>
    </xf>
    <xf numFmtId="0" fontId="10" fillId="0" borderId="0" xfId="0" applyFont="1" applyBorder="1" applyAlignment="1" applyProtection="1">
      <alignment horizontal="right"/>
      <protection hidden="1"/>
    </xf>
    <xf numFmtId="0" fontId="12"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208" fontId="4" fillId="0" borderId="0" xfId="0" applyNumberFormat="1" applyFont="1" applyBorder="1" applyAlignment="1" applyProtection="1">
      <alignment horizontal="center" vertical="center"/>
      <protection hidden="1"/>
    </xf>
    <xf numFmtId="210" fontId="4" fillId="0" borderId="0" xfId="0" applyNumberFormat="1" applyFont="1" applyBorder="1" applyAlignment="1" applyProtection="1">
      <alignment horizontal="center" vertical="center"/>
      <protection hidden="1"/>
    </xf>
    <xf numFmtId="0" fontId="9" fillId="0" borderId="11" xfId="0" applyFont="1" applyBorder="1" applyAlignment="1">
      <alignment vertical="center" wrapText="1"/>
    </xf>
    <xf numFmtId="0" fontId="10" fillId="16" borderId="11" xfId="0" applyFont="1" applyFill="1" applyBorder="1" applyAlignment="1" applyProtection="1">
      <alignment horizontal="center" vertical="center" wrapText="1"/>
      <protection hidden="1"/>
    </xf>
    <xf numFmtId="184" fontId="9" fillId="0" borderId="11" xfId="0" applyNumberFormat="1" applyFont="1" applyBorder="1" applyAlignment="1">
      <alignment horizontal="center" vertical="center" wrapText="1"/>
    </xf>
    <xf numFmtId="0" fontId="13" fillId="0" borderId="11" xfId="0" applyFont="1" applyBorder="1" applyAlignment="1">
      <alignment horizontal="center" vertical="center" wrapText="1"/>
    </xf>
    <xf numFmtId="208" fontId="10" fillId="0" borderId="11" xfId="53" applyNumberFormat="1" applyFont="1" applyFill="1" applyBorder="1" applyAlignment="1" applyProtection="1">
      <alignment horizontal="center" vertical="center" wrapText="1"/>
      <protection hidden="1"/>
    </xf>
    <xf numFmtId="0" fontId="10" fillId="0" borderId="12" xfId="0" applyFont="1" applyBorder="1" applyAlignment="1" applyProtection="1">
      <alignment horizontal="left"/>
      <protection hidden="1" locked="0"/>
    </xf>
    <xf numFmtId="184" fontId="12" fillId="0" borderId="0" xfId="0" applyNumberFormat="1" applyFont="1" applyBorder="1" applyAlignment="1" applyProtection="1">
      <alignment vertical="center" wrapText="1"/>
      <protection hidden="1"/>
    </xf>
    <xf numFmtId="0" fontId="9" fillId="0" borderId="0" xfId="0" applyNumberFormat="1" applyFont="1" applyBorder="1" applyAlignment="1" applyProtection="1">
      <alignment vertical="center" wrapText="1"/>
      <protection hidden="1"/>
    </xf>
    <xf numFmtId="0" fontId="0" fillId="0" borderId="0" xfId="0" applyNumberFormat="1" applyFont="1" applyBorder="1" applyAlignment="1" applyProtection="1">
      <alignment vertical="center" wrapText="1"/>
      <protection hidden="1"/>
    </xf>
    <xf numFmtId="0" fontId="12" fillId="0" borderId="0" xfId="0" applyNumberFormat="1" applyFont="1" applyBorder="1" applyAlignment="1" applyProtection="1">
      <alignment vertical="center" wrapText="1"/>
      <protection hidden="1"/>
    </xf>
    <xf numFmtId="0" fontId="12" fillId="0" borderId="0" xfId="0" applyFont="1" applyBorder="1" applyAlignment="1" applyProtection="1">
      <alignment horizontal="left" vertical="center"/>
      <protection hidden="1"/>
    </xf>
    <xf numFmtId="0" fontId="12" fillId="0" borderId="0" xfId="0" applyNumberFormat="1" applyFont="1" applyBorder="1" applyAlignment="1" applyProtection="1">
      <alignment horizontal="left" vertical="center"/>
      <protection hidden="1"/>
    </xf>
    <xf numFmtId="49" fontId="0" fillId="0" borderId="0" xfId="53" applyNumberFormat="1" applyFont="1" applyBorder="1" applyAlignment="1" applyProtection="1">
      <alignment horizontal="center" vertical="center" wrapText="1"/>
      <protection hidden="1"/>
    </xf>
    <xf numFmtId="49" fontId="0" fillId="0" borderId="0" xfId="0" applyNumberFormat="1" applyFont="1" applyBorder="1" applyAlignment="1" applyProtection="1">
      <alignment vertical="center" wrapText="1"/>
      <protection hidden="1"/>
    </xf>
    <xf numFmtId="49" fontId="9" fillId="0" borderId="0" xfId="0" applyNumberFormat="1" applyFont="1" applyBorder="1" applyAlignment="1" applyProtection="1">
      <alignment vertical="center" wrapText="1"/>
      <protection hidden="1"/>
    </xf>
    <xf numFmtId="49" fontId="14" fillId="0" borderId="0" xfId="0" applyNumberFormat="1" applyFont="1" applyBorder="1" applyAlignment="1" applyProtection="1">
      <alignment vertical="center" wrapText="1"/>
      <protection hidden="1"/>
    </xf>
    <xf numFmtId="49" fontId="15" fillId="0" borderId="0" xfId="0" applyNumberFormat="1" applyFont="1" applyBorder="1" applyAlignment="1" applyProtection="1">
      <alignment vertical="center" wrapText="1"/>
      <protection hidden="1"/>
    </xf>
    <xf numFmtId="49" fontId="14" fillId="0" borderId="0" xfId="0" applyNumberFormat="1" applyFont="1" applyBorder="1" applyAlignment="1" applyProtection="1">
      <alignment horizontal="left" vertical="center" wrapText="1"/>
      <protection hidden="1"/>
    </xf>
    <xf numFmtId="49" fontId="16" fillId="0" borderId="0" xfId="0" applyNumberFormat="1" applyFont="1" applyBorder="1" applyAlignment="1" applyProtection="1">
      <alignment vertical="center" wrapText="1"/>
      <protection hidden="1"/>
    </xf>
    <xf numFmtId="208" fontId="10" fillId="16" borderId="11" xfId="0" applyNumberFormat="1" applyFont="1" applyFill="1" applyBorder="1" applyAlignment="1" applyProtection="1">
      <alignment horizontal="center" vertical="center" wrapText="1"/>
      <protection hidden="1"/>
    </xf>
    <xf numFmtId="208" fontId="12" fillId="0" borderId="0" xfId="0" applyNumberFormat="1" applyFont="1" applyBorder="1" applyAlignment="1" applyProtection="1">
      <alignment vertical="center" wrapText="1"/>
      <protection hidden="1"/>
    </xf>
    <xf numFmtId="208" fontId="10" fillId="0" borderId="11" xfId="0" applyNumberFormat="1" applyFont="1" applyBorder="1" applyAlignment="1">
      <alignment horizontal="center" vertical="center"/>
    </xf>
    <xf numFmtId="177" fontId="0" fillId="0" borderId="0" xfId="47" applyFont="1" applyFill="1" applyBorder="1" applyAlignment="1" applyProtection="1">
      <alignment horizontal="left"/>
      <protection/>
    </xf>
    <xf numFmtId="182" fontId="9" fillId="0" borderId="11" xfId="0" applyNumberFormat="1" applyFont="1" applyFill="1" applyBorder="1" applyAlignment="1" applyProtection="1">
      <alignment horizontal="center" vertical="center" wrapText="1"/>
      <protection hidden="1"/>
    </xf>
    <xf numFmtId="0" fontId="0" fillId="0" borderId="0" xfId="0" applyFont="1" applyAlignment="1">
      <alignment wrapText="1"/>
    </xf>
    <xf numFmtId="208" fontId="4" fillId="0" borderId="12" xfId="0" applyNumberFormat="1" applyFont="1" applyBorder="1" applyAlignment="1" applyProtection="1">
      <alignment horizontal="center" vertical="center"/>
      <protection hidden="1"/>
    </xf>
    <xf numFmtId="208" fontId="9" fillId="0" borderId="11" xfId="0" applyNumberFormat="1" applyFont="1" applyFill="1" applyBorder="1" applyAlignment="1" applyProtection="1">
      <alignment horizontal="center" vertical="center" wrapText="1"/>
      <protection hidden="1"/>
    </xf>
    <xf numFmtId="0" fontId="10" fillId="0" borderId="0" xfId="0" applyFont="1" applyBorder="1" applyAlignment="1" applyProtection="1">
      <alignment vertical="center"/>
      <protection hidden="1"/>
    </xf>
    <xf numFmtId="0" fontId="0" fillId="0" borderId="0" xfId="0" applyFill="1" applyBorder="1" applyAlignment="1">
      <alignment wrapText="1"/>
    </xf>
    <xf numFmtId="0" fontId="36" fillId="0" borderId="0" xfId="0" applyFont="1" applyAlignment="1">
      <alignment horizontal="justify"/>
    </xf>
    <xf numFmtId="0" fontId="11" fillId="0" borderId="0" xfId="0" applyFont="1" applyAlignment="1" applyProtection="1">
      <alignment horizontal="left" vertical="center" wrapText="1"/>
      <protection hidden="1"/>
    </xf>
    <xf numFmtId="0" fontId="10" fillId="0" borderId="13" xfId="0" applyFont="1" applyBorder="1" applyAlignment="1" applyProtection="1">
      <alignment horizontal="left"/>
      <protection hidden="1" locked="0"/>
    </xf>
    <xf numFmtId="0" fontId="10" fillId="0" borderId="0" xfId="0" applyFont="1" applyBorder="1" applyAlignment="1" applyProtection="1">
      <alignment vertical="center"/>
      <protection hidden="1"/>
    </xf>
    <xf numFmtId="0" fontId="10" fillId="0" borderId="0" xfId="0" applyFont="1" applyBorder="1" applyAlignment="1" applyProtection="1">
      <alignment vertical="center" wrapText="1"/>
      <protection hidden="1"/>
    </xf>
    <xf numFmtId="208" fontId="11" fillId="24" borderId="14" xfId="0" applyNumberFormat="1" applyFont="1" applyFill="1" applyBorder="1" applyAlignment="1" applyProtection="1">
      <alignment horizontal="left" vertical="center" wrapText="1"/>
      <protection hidden="1"/>
    </xf>
    <xf numFmtId="208" fontId="11" fillId="24" borderId="15" xfId="0" applyNumberFormat="1" applyFont="1" applyFill="1" applyBorder="1" applyAlignment="1" applyProtection="1">
      <alignment horizontal="left" vertical="center" wrapText="1"/>
      <protection hidden="1"/>
    </xf>
    <xf numFmtId="170" fontId="3" fillId="24" borderId="16" xfId="53" applyNumberFormat="1" applyFont="1" applyFill="1" applyBorder="1" applyAlignment="1" applyProtection="1">
      <alignment horizontal="left" vertical="center" wrapText="1"/>
      <protection hidden="1"/>
    </xf>
    <xf numFmtId="170" fontId="3" fillId="24" borderId="17" xfId="53" applyNumberFormat="1" applyFont="1" applyFill="1" applyBorder="1" applyAlignment="1" applyProtection="1">
      <alignment horizontal="left" vertical="center" wrapText="1"/>
      <protection hidden="1"/>
    </xf>
    <xf numFmtId="0" fontId="10" fillId="0" borderId="18" xfId="0" applyFont="1" applyBorder="1" applyAlignment="1" applyProtection="1">
      <alignment horizontal="left"/>
      <protection hidden="1"/>
    </xf>
    <xf numFmtId="0" fontId="10" fillId="0" borderId="0" xfId="0" applyFont="1" applyBorder="1" applyAlignment="1" applyProtection="1">
      <alignment horizontal="left" vertical="center"/>
      <protection hidden="1"/>
    </xf>
    <xf numFmtId="177" fontId="10" fillId="0" borderId="0" xfId="47" applyFont="1" applyBorder="1" applyAlignment="1" applyProtection="1">
      <alignment horizontal="center" vertical="center"/>
      <protection hidden="1"/>
    </xf>
    <xf numFmtId="0" fontId="10" fillId="0" borderId="12" xfId="0" applyFont="1" applyBorder="1" applyAlignment="1" applyProtection="1">
      <alignment horizontal="left"/>
      <protection hidden="1"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dxfs count="15">
    <dxf>
      <font>
        <b/>
        <i val="0"/>
        <color indexed="9"/>
      </font>
      <fill>
        <patternFill>
          <bgColor indexed="10"/>
        </patternFill>
      </fill>
    </dxf>
    <dxf>
      <fill>
        <patternFill>
          <bgColor indexed="43"/>
        </patternFill>
      </fill>
    </dxf>
    <dxf>
      <fill>
        <patternFill>
          <bgColor indexed="52"/>
        </patternFill>
      </fill>
    </dxf>
    <dxf>
      <font>
        <b val="0"/>
        <i val="0"/>
        <u val="none"/>
        <strike val="0"/>
      </font>
      <fill>
        <patternFill>
          <bgColor indexed="43"/>
        </patternFill>
      </fill>
    </dxf>
    <dxf>
      <font>
        <b val="0"/>
        <i val="0"/>
        <u val="none"/>
        <strike val="0"/>
      </font>
      <fill>
        <patternFill>
          <bgColor indexed="43"/>
        </patternFill>
      </fill>
    </dxf>
    <dxf/>
    <dxf>
      <font>
        <color auto="1"/>
      </font>
      <fill>
        <patternFill>
          <bgColor indexed="26"/>
        </patternFill>
      </fill>
    </dxf>
    <dxf>
      <font>
        <b/>
        <i val="0"/>
      </font>
      <fill>
        <patternFill>
          <bgColor indexed="47"/>
        </patternFill>
      </fill>
    </dxf>
    <dxf>
      <font>
        <b/>
        <i/>
        <u val="double"/>
        <strike val="0"/>
      </font>
      <fill>
        <patternFill>
          <bgColor indexed="51"/>
        </patternFill>
      </fill>
      <border>
        <left style="thin"/>
        <right style="thin"/>
        <top style="thin"/>
        <bottom style="thin"/>
      </border>
    </dxf>
    <dxf>
      <font>
        <b/>
        <i val="0"/>
      </font>
      <fill>
        <patternFill>
          <bgColor indexed="43"/>
        </patternFill>
      </fill>
    </dxf>
    <dxf>
      <font>
        <b/>
        <i val="0"/>
        <color indexed="9"/>
      </font>
      <fill>
        <patternFill>
          <bgColor indexed="10"/>
        </patternFill>
      </fill>
    </dxf>
    <dxf>
      <font>
        <b/>
        <i/>
        <u val="none"/>
        <strike val="0"/>
      </font>
      <fill>
        <patternFill>
          <bgColor indexed="47"/>
        </patternFill>
      </fill>
      <border>
        <left style="thin"/>
        <right style="thin"/>
        <top style="thin"/>
        <bottom style="thin"/>
      </border>
    </dxf>
    <dxf>
      <font>
        <b/>
        <i/>
        <u val="double"/>
        <strike val="0"/>
      </font>
      <fill>
        <patternFill>
          <bgColor indexed="52"/>
        </patternFill>
      </fill>
    </dxf>
    <dxf>
      <font>
        <b/>
        <i/>
        <u val="none"/>
        <strike val="0"/>
      </font>
      <fill>
        <patternFill>
          <bgColor rgb="FFFFCC99"/>
        </patternFill>
      </fill>
      <border>
        <left style="thin">
          <color rgb="FF000000"/>
        </left>
        <right style="thin">
          <color rgb="FF000000"/>
        </right>
        <top style="thin"/>
        <bottom style="thin">
          <color rgb="FF000000"/>
        </bottom>
      </border>
    </dxf>
    <dxf>
      <font>
        <b/>
        <i/>
        <u val="double"/>
        <strike val="0"/>
      </font>
      <fill>
        <patternFill>
          <bgColor rgb="FFFFCC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466725</xdr:colOff>
      <xdr:row>0</xdr:row>
      <xdr:rowOff>0</xdr:rowOff>
    </xdr:from>
    <xdr:ext cx="4343400" cy="695325"/>
    <xdr:sp>
      <xdr:nvSpPr>
        <xdr:cNvPr id="1" name="Text Box 1"/>
        <xdr:cNvSpPr txBox="1">
          <a:spLocks noChangeArrowheads="1"/>
        </xdr:cNvSpPr>
      </xdr:nvSpPr>
      <xdr:spPr>
        <a:xfrm>
          <a:off x="771525" y="0"/>
          <a:ext cx="4343400" cy="6953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Estado do Rio de Janeiro
</a:t>
          </a:r>
          <a:r>
            <a:rPr lang="en-US" cap="none" sz="1000" b="1" i="0" u="none" baseline="0">
              <a:solidFill>
                <a:srgbClr val="000000"/>
              </a:solidFill>
              <a:latin typeface="Arial"/>
              <a:ea typeface="Arial"/>
              <a:cs typeface="Arial"/>
            </a:rPr>
            <a:t>PREFEITURA MUNICIPAL DE SUMIDOURO
</a:t>
          </a:r>
          <a:r>
            <a:rPr lang="en-US" cap="none" sz="1000" b="1" i="0" u="none" baseline="0">
              <a:solidFill>
                <a:srgbClr val="000000"/>
              </a:solidFill>
              <a:latin typeface="Arial"/>
              <a:ea typeface="Arial"/>
              <a:cs typeface="Arial"/>
            </a:rPr>
            <a:t>CNPJ: 32.165.706/0001-08
</a:t>
          </a:r>
          <a:r>
            <a:rPr lang="en-US" cap="none" sz="1000" b="1" i="0" u="none" baseline="0">
              <a:solidFill>
                <a:srgbClr val="000000"/>
              </a:solidFill>
              <a:latin typeface="Arial"/>
              <a:ea typeface="Arial"/>
              <a:cs typeface="Arial"/>
            </a:rPr>
            <a:t>Rua Alfredo Chaves, 39 - Centro – Sumidouro/RJ – CEP 28637-000</a:t>
          </a:r>
          <a:r>
            <a:rPr lang="en-US" cap="none" sz="1200" b="1" i="0" u="none" baseline="0">
              <a:solidFill>
                <a:srgbClr val="000000"/>
              </a:solidFill>
              <a:latin typeface="Arial"/>
              <a:ea typeface="Arial"/>
              <a:cs typeface="Arial"/>
            </a:rPr>
            <a:t>
</a:t>
          </a:r>
        </a:p>
      </xdr:txBody>
    </xdr:sp>
    <xdr:clientData/>
  </xdr:oneCellAnchor>
  <xdr:twoCellAnchor editAs="oneCell">
    <xdr:from>
      <xdr:col>0</xdr:col>
      <xdr:colOff>0</xdr:colOff>
      <xdr:row>0</xdr:row>
      <xdr:rowOff>0</xdr:rowOff>
    </xdr:from>
    <xdr:to>
      <xdr:col>1</xdr:col>
      <xdr:colOff>390525</xdr:colOff>
      <xdr:row>0</xdr:row>
      <xdr:rowOff>676275</xdr:rowOff>
    </xdr:to>
    <xdr:pic>
      <xdr:nvPicPr>
        <xdr:cNvPr id="2" name="Picture 2" descr="brasãoGIF_300dpi"/>
        <xdr:cNvPicPr preferRelativeResize="1">
          <a:picLocks noChangeAspect="1"/>
        </xdr:cNvPicPr>
      </xdr:nvPicPr>
      <xdr:blipFill>
        <a:blip r:embed="rId1"/>
        <a:stretch>
          <a:fillRect/>
        </a:stretch>
      </xdr:blipFill>
      <xdr:spPr>
        <a:xfrm>
          <a:off x="0" y="0"/>
          <a:ext cx="695325" cy="676275"/>
        </a:xfrm>
        <a:prstGeom prst="rect">
          <a:avLst/>
        </a:prstGeom>
        <a:noFill/>
        <a:ln w="9525" cmpd="sng">
          <a:noFill/>
        </a:ln>
      </xdr:spPr>
    </xdr:pic>
    <xdr:clientData/>
  </xdr:twoCellAnchor>
  <xdr:twoCellAnchor>
    <xdr:from>
      <xdr:col>4</xdr:col>
      <xdr:colOff>152400</xdr:colOff>
      <xdr:row>0</xdr:row>
      <xdr:rowOff>285750</xdr:rowOff>
    </xdr:from>
    <xdr:to>
      <xdr:col>6</xdr:col>
      <xdr:colOff>590550</xdr:colOff>
      <xdr:row>3</xdr:row>
      <xdr:rowOff>1076325</xdr:rowOff>
    </xdr:to>
    <xdr:grpSp>
      <xdr:nvGrpSpPr>
        <xdr:cNvPr id="3" name="Group 60"/>
        <xdr:cNvGrpSpPr>
          <a:grpSpLocks/>
        </xdr:cNvGrpSpPr>
      </xdr:nvGrpSpPr>
      <xdr:grpSpPr>
        <a:xfrm>
          <a:off x="5076825" y="285750"/>
          <a:ext cx="1790700" cy="1857375"/>
          <a:chOff x="520" y="6"/>
          <a:chExt cx="188" cy="90"/>
        </a:xfrm>
        <a:solidFill>
          <a:srgbClr val="FFFFFF"/>
        </a:solidFill>
      </xdr:grpSpPr>
    </xdr:grpSp>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Plan1"/>
  <dimension ref="A1:M67"/>
  <sheetViews>
    <sheetView tabSelected="1" zoomScale="115" zoomScaleNormal="115" zoomScaleSheetLayoutView="100" zoomScalePageLayoutView="0" workbookViewId="0" topLeftCell="A1">
      <selection activeCell="F13" sqref="F13"/>
    </sheetView>
  </sheetViews>
  <sheetFormatPr defaultColWidth="9.140625" defaultRowHeight="12.75"/>
  <cols>
    <col min="1" max="1" width="4.57421875" style="1" customWidth="1"/>
    <col min="2" max="2" width="53.00390625" style="2" customWidth="1"/>
    <col min="3" max="3" width="8.28125" style="1" customWidth="1"/>
    <col min="4" max="4" width="8.00390625" style="28" customWidth="1"/>
    <col min="5" max="6" width="10.140625" style="15" customWidth="1"/>
    <col min="7" max="7" width="10.140625" style="13" customWidth="1"/>
    <col min="8" max="8" width="11.8515625" style="49" customWidth="1"/>
    <col min="9" max="9" width="11.57421875" style="2" customWidth="1"/>
    <col min="10" max="11" width="9.140625" style="2" customWidth="1"/>
    <col min="12" max="12" width="9.140625" style="44" customWidth="1"/>
    <col min="13" max="15" width="9.140625" style="2" customWidth="1"/>
    <col min="16" max="16" width="10.00390625" style="2" bestFit="1" customWidth="1"/>
    <col min="17" max="16384" width="9.140625" style="2" customWidth="1"/>
  </cols>
  <sheetData>
    <row r="1" ht="58.5" customHeight="1">
      <c r="H1" s="48"/>
    </row>
    <row r="2" spans="1:7" ht="12.75">
      <c r="A2" s="68" t="s">
        <v>19</v>
      </c>
      <c r="B2" s="68"/>
      <c r="C2" s="68"/>
      <c r="D2" s="68"/>
      <c r="E2" s="68"/>
      <c r="F2" s="68"/>
      <c r="G2" s="68"/>
    </row>
    <row r="3" spans="1:7" ht="12.75">
      <c r="A3" s="68" t="str">
        <f>UPPER(Dados!B1&amp;"  -  "&amp;Dados!B4)</f>
        <v>PREGÃO PRESENCIAL Nº 112/2019  -  ABERTURA DAS PROPOSTAS: 30/07/2019, ÀS 10:00HS</v>
      </c>
      <c r="B3" s="68"/>
      <c r="C3" s="68"/>
      <c r="D3" s="68"/>
      <c r="E3" s="68"/>
      <c r="F3" s="68"/>
      <c r="G3" s="68"/>
    </row>
    <row r="4" spans="1:7" ht="180">
      <c r="A4" s="69" t="str">
        <f>Dados!B3</f>
        <v>EVENTUAL AQUISIÇÃO DE PNEUS E LUBRIFICANTES - SRP</v>
      </c>
      <c r="B4" s="69"/>
      <c r="C4" s="69"/>
      <c r="D4" s="69"/>
      <c r="E4" s="69"/>
      <c r="F4" s="69"/>
      <c r="G4" s="69"/>
    </row>
    <row r="5" spans="1:7" ht="12.75">
      <c r="A5" s="68" t="str">
        <f>Dados!B2</f>
        <v>PROCESSO ADMINISTRATIVO N° 1644/2019 de 06/05/2019</v>
      </c>
      <c r="B5" s="68"/>
      <c r="C5" s="68"/>
      <c r="D5" s="68"/>
      <c r="E5" s="68"/>
      <c r="F5" s="68"/>
      <c r="G5" s="68"/>
    </row>
    <row r="6" spans="1:7" ht="12.75">
      <c r="A6" s="63" t="str">
        <f>Dados!B7</f>
        <v>MENOR PREÇO POR ITEM</v>
      </c>
      <c r="B6" s="63"/>
      <c r="C6" s="75" t="s">
        <v>29</v>
      </c>
      <c r="D6" s="75"/>
      <c r="E6" s="76">
        <f>Dados!B8</f>
        <v>483686.32</v>
      </c>
      <c r="F6" s="76"/>
      <c r="G6" s="63"/>
    </row>
    <row r="7" spans="1:7" ht="2.25" customHeight="1">
      <c r="A7" s="6"/>
      <c r="B7" s="6"/>
      <c r="C7" s="6"/>
      <c r="D7" s="29"/>
      <c r="E7" s="16"/>
      <c r="F7" s="16"/>
      <c r="G7" s="12"/>
    </row>
    <row r="8" spans="1:12" s="8" customFormat="1" ht="12" customHeight="1">
      <c r="A8" s="17" t="s">
        <v>0</v>
      </c>
      <c r="B8" s="77"/>
      <c r="C8" s="77"/>
      <c r="D8" s="77"/>
      <c r="E8" s="77"/>
      <c r="F8" s="77"/>
      <c r="G8" s="77"/>
      <c r="H8" s="50"/>
      <c r="L8" s="43"/>
    </row>
    <row r="9" spans="1:13" s="8" customFormat="1" ht="12" customHeight="1">
      <c r="A9" s="17" t="s">
        <v>1</v>
      </c>
      <c r="B9" s="67"/>
      <c r="C9" s="67"/>
      <c r="D9" s="67"/>
      <c r="E9" s="67"/>
      <c r="F9" s="67"/>
      <c r="G9" s="67"/>
      <c r="H9" s="50"/>
      <c r="L9" s="43"/>
      <c r="M9" s="43"/>
    </row>
    <row r="10" spans="1:12" s="8" customFormat="1" ht="12" customHeight="1">
      <c r="A10" s="17" t="s">
        <v>2</v>
      </c>
      <c r="B10" s="41"/>
      <c r="C10" s="30" t="s">
        <v>8</v>
      </c>
      <c r="D10" s="74"/>
      <c r="E10" s="74"/>
      <c r="F10" s="74"/>
      <c r="G10" s="74"/>
      <c r="H10" s="50"/>
      <c r="L10" s="43"/>
    </row>
    <row r="11" spans="1:7" ht="4.5" customHeight="1">
      <c r="A11" s="3"/>
      <c r="B11" s="32"/>
      <c r="C11" s="32"/>
      <c r="D11" s="33"/>
      <c r="E11" s="61"/>
      <c r="F11" s="34"/>
      <c r="G11" s="35"/>
    </row>
    <row r="12" spans="1:12" s="8" customFormat="1" ht="22.5">
      <c r="A12" s="37" t="s">
        <v>3</v>
      </c>
      <c r="B12" s="37" t="s">
        <v>4</v>
      </c>
      <c r="C12" s="37" t="s">
        <v>5</v>
      </c>
      <c r="D12" s="37" t="s">
        <v>6</v>
      </c>
      <c r="E12" s="55" t="s">
        <v>25</v>
      </c>
      <c r="F12" s="55" t="s">
        <v>26</v>
      </c>
      <c r="G12" s="37" t="s">
        <v>7</v>
      </c>
      <c r="H12" s="50"/>
      <c r="L12" s="43"/>
    </row>
    <row r="13" spans="1:12" s="8" customFormat="1" ht="11.25">
      <c r="A13" s="38">
        <v>1</v>
      </c>
      <c r="B13" s="36" t="s">
        <v>37</v>
      </c>
      <c r="C13" s="39" t="s">
        <v>36</v>
      </c>
      <c r="D13" s="59">
        <v>30</v>
      </c>
      <c r="E13" s="62">
        <v>83</v>
      </c>
      <c r="F13" s="57"/>
      <c r="G13" s="40">
        <f>IF(F13="","",IF(ISTEXT(F13),"NC",F13*D13))</f>
      </c>
      <c r="H13" s="50"/>
      <c r="K13" s="7"/>
      <c r="L13" s="43"/>
    </row>
    <row r="14" spans="1:12" s="8" customFormat="1" ht="11.25">
      <c r="A14" s="38">
        <v>2</v>
      </c>
      <c r="B14" s="36" t="s">
        <v>38</v>
      </c>
      <c r="C14" s="39" t="s">
        <v>39</v>
      </c>
      <c r="D14" s="59">
        <v>96</v>
      </c>
      <c r="E14" s="62">
        <v>21.33</v>
      </c>
      <c r="F14" s="57"/>
      <c r="G14" s="40">
        <f aca="true" t="shared" si="0" ref="G14:G50">IF(F14="","",IF(ISTEXT(F14),"NC",F14*D14))</f>
      </c>
      <c r="H14" s="50"/>
      <c r="K14" s="7"/>
      <c r="L14" s="43"/>
    </row>
    <row r="15" spans="1:12" s="8" customFormat="1" ht="11.25">
      <c r="A15" s="38">
        <v>3</v>
      </c>
      <c r="B15" s="36" t="s">
        <v>40</v>
      </c>
      <c r="C15" s="39" t="s">
        <v>5</v>
      </c>
      <c r="D15" s="59">
        <v>20</v>
      </c>
      <c r="E15" s="62">
        <v>140.02</v>
      </c>
      <c r="F15" s="57"/>
      <c r="G15" s="40">
        <f t="shared" si="0"/>
      </c>
      <c r="H15" s="50"/>
      <c r="K15" s="7"/>
      <c r="L15" s="43"/>
    </row>
    <row r="16" spans="1:12" s="8" customFormat="1" ht="11.25">
      <c r="A16" s="38">
        <v>4</v>
      </c>
      <c r="B16" s="36" t="s">
        <v>41</v>
      </c>
      <c r="C16" s="39" t="s">
        <v>5</v>
      </c>
      <c r="D16" s="59">
        <v>8</v>
      </c>
      <c r="E16" s="62">
        <v>169.45</v>
      </c>
      <c r="F16" s="57"/>
      <c r="G16" s="40">
        <f t="shared" si="0"/>
      </c>
      <c r="H16" s="50"/>
      <c r="K16" s="7"/>
      <c r="L16" s="43"/>
    </row>
    <row r="17" spans="1:12" s="8" customFormat="1" ht="11.25">
      <c r="A17" s="38">
        <v>5</v>
      </c>
      <c r="B17" s="36" t="s">
        <v>42</v>
      </c>
      <c r="C17" s="39" t="s">
        <v>5</v>
      </c>
      <c r="D17" s="59">
        <v>8</v>
      </c>
      <c r="E17" s="62">
        <v>220.79</v>
      </c>
      <c r="F17" s="57"/>
      <c r="G17" s="40">
        <f t="shared" si="0"/>
      </c>
      <c r="H17" s="50"/>
      <c r="K17" s="7"/>
      <c r="L17" s="43"/>
    </row>
    <row r="18" spans="1:12" s="8" customFormat="1" ht="11.25">
      <c r="A18" s="38">
        <v>6</v>
      </c>
      <c r="B18" s="36" t="s">
        <v>43</v>
      </c>
      <c r="C18" s="39" t="s">
        <v>5</v>
      </c>
      <c r="D18" s="59">
        <v>10</v>
      </c>
      <c r="E18" s="62">
        <v>45.4</v>
      </c>
      <c r="F18" s="57"/>
      <c r="G18" s="40">
        <f t="shared" si="0"/>
      </c>
      <c r="H18" s="50"/>
      <c r="K18" s="7"/>
      <c r="L18" s="43"/>
    </row>
    <row r="19" spans="1:12" s="8" customFormat="1" ht="11.25">
      <c r="A19" s="38">
        <v>7</v>
      </c>
      <c r="B19" s="36" t="s">
        <v>44</v>
      </c>
      <c r="C19" s="39" t="s">
        <v>5</v>
      </c>
      <c r="D19" s="59">
        <v>10</v>
      </c>
      <c r="E19" s="62">
        <v>286.78</v>
      </c>
      <c r="F19" s="57"/>
      <c r="G19" s="40">
        <f t="shared" si="0"/>
      </c>
      <c r="H19" s="50"/>
      <c r="K19" s="7"/>
      <c r="L19" s="43"/>
    </row>
    <row r="20" spans="1:12" s="8" customFormat="1" ht="11.25">
      <c r="A20" s="38">
        <v>8</v>
      </c>
      <c r="B20" s="36" t="s">
        <v>45</v>
      </c>
      <c r="C20" s="39" t="s">
        <v>46</v>
      </c>
      <c r="D20" s="59">
        <v>100</v>
      </c>
      <c r="E20" s="62">
        <v>8.25</v>
      </c>
      <c r="F20" s="57"/>
      <c r="G20" s="40">
        <f t="shared" si="0"/>
      </c>
      <c r="H20" s="50"/>
      <c r="K20" s="7"/>
      <c r="L20" s="43"/>
    </row>
    <row r="21" spans="1:12" s="8" customFormat="1" ht="33.75">
      <c r="A21" s="38">
        <v>9</v>
      </c>
      <c r="B21" s="36" t="s">
        <v>47</v>
      </c>
      <c r="C21" s="39" t="s">
        <v>48</v>
      </c>
      <c r="D21" s="59">
        <v>25</v>
      </c>
      <c r="E21" s="62">
        <v>364.36</v>
      </c>
      <c r="F21" s="57"/>
      <c r="G21" s="40">
        <f t="shared" si="0"/>
      </c>
      <c r="H21" s="50"/>
      <c r="K21" s="7"/>
      <c r="L21" s="43"/>
    </row>
    <row r="22" spans="1:12" s="8" customFormat="1" ht="11.25">
      <c r="A22" s="38">
        <v>10</v>
      </c>
      <c r="B22" s="36" t="s">
        <v>49</v>
      </c>
      <c r="C22" s="39" t="s">
        <v>36</v>
      </c>
      <c r="D22" s="59">
        <v>15</v>
      </c>
      <c r="E22" s="62">
        <v>362.84</v>
      </c>
      <c r="F22" s="57"/>
      <c r="G22" s="40">
        <f t="shared" si="0"/>
      </c>
      <c r="H22" s="50"/>
      <c r="K22" s="7"/>
      <c r="L22" s="43"/>
    </row>
    <row r="23" spans="1:12" s="8" customFormat="1" ht="11.25">
      <c r="A23" s="38">
        <v>11</v>
      </c>
      <c r="B23" s="36" t="s">
        <v>50</v>
      </c>
      <c r="C23" s="39" t="s">
        <v>36</v>
      </c>
      <c r="D23" s="59">
        <v>15</v>
      </c>
      <c r="E23" s="62">
        <v>362.84</v>
      </c>
      <c r="F23" s="57"/>
      <c r="G23" s="40">
        <f t="shared" si="0"/>
      </c>
      <c r="H23" s="50"/>
      <c r="K23" s="7"/>
      <c r="L23" s="43"/>
    </row>
    <row r="24" spans="1:12" s="8" customFormat="1" ht="11.25">
      <c r="A24" s="38">
        <v>12</v>
      </c>
      <c r="B24" s="36" t="s">
        <v>51</v>
      </c>
      <c r="C24" s="39" t="s">
        <v>39</v>
      </c>
      <c r="D24" s="59">
        <v>96</v>
      </c>
      <c r="E24" s="62">
        <v>26.03</v>
      </c>
      <c r="F24" s="57"/>
      <c r="G24" s="40">
        <f t="shared" si="0"/>
      </c>
      <c r="H24" s="50"/>
      <c r="K24" s="7"/>
      <c r="L24" s="43"/>
    </row>
    <row r="25" spans="1:12" s="8" customFormat="1" ht="11.25">
      <c r="A25" s="38">
        <v>13</v>
      </c>
      <c r="B25" s="36" t="s">
        <v>52</v>
      </c>
      <c r="C25" s="39" t="s">
        <v>36</v>
      </c>
      <c r="D25" s="59">
        <v>10</v>
      </c>
      <c r="E25" s="62">
        <v>390</v>
      </c>
      <c r="F25" s="57"/>
      <c r="G25" s="40">
        <f t="shared" si="0"/>
      </c>
      <c r="H25" s="50"/>
      <c r="K25" s="7"/>
      <c r="L25" s="43"/>
    </row>
    <row r="26" spans="1:12" s="8" customFormat="1" ht="11.25">
      <c r="A26" s="38">
        <v>14</v>
      </c>
      <c r="B26" s="36" t="s">
        <v>53</v>
      </c>
      <c r="C26" s="39" t="s">
        <v>39</v>
      </c>
      <c r="D26" s="59">
        <v>96</v>
      </c>
      <c r="E26" s="62">
        <v>18.88</v>
      </c>
      <c r="F26" s="57"/>
      <c r="G26" s="40">
        <f t="shared" si="0"/>
      </c>
      <c r="H26" s="50"/>
      <c r="K26" s="7"/>
      <c r="L26" s="43"/>
    </row>
    <row r="27" spans="1:12" s="8" customFormat="1" ht="11.25">
      <c r="A27" s="38">
        <v>15</v>
      </c>
      <c r="B27" s="36" t="s">
        <v>54</v>
      </c>
      <c r="C27" s="39" t="s">
        <v>36</v>
      </c>
      <c r="D27" s="59">
        <v>15</v>
      </c>
      <c r="E27" s="62">
        <v>303.45</v>
      </c>
      <c r="F27" s="57"/>
      <c r="G27" s="40">
        <f t="shared" si="0"/>
      </c>
      <c r="H27" s="50"/>
      <c r="K27" s="7"/>
      <c r="L27" s="43"/>
    </row>
    <row r="28" spans="1:12" s="8" customFormat="1" ht="11.25">
      <c r="A28" s="38">
        <v>16</v>
      </c>
      <c r="B28" s="36" t="s">
        <v>55</v>
      </c>
      <c r="C28" s="39" t="s">
        <v>36</v>
      </c>
      <c r="D28" s="59">
        <v>60</v>
      </c>
      <c r="E28" s="62">
        <v>234.39</v>
      </c>
      <c r="F28" s="57"/>
      <c r="G28" s="40">
        <f t="shared" si="0"/>
      </c>
      <c r="H28" s="50"/>
      <c r="K28" s="7"/>
      <c r="L28" s="43"/>
    </row>
    <row r="29" spans="1:12" s="8" customFormat="1" ht="11.25">
      <c r="A29" s="38">
        <v>17</v>
      </c>
      <c r="B29" s="36" t="s">
        <v>56</v>
      </c>
      <c r="C29" s="39" t="s">
        <v>36</v>
      </c>
      <c r="D29" s="59">
        <v>5</v>
      </c>
      <c r="E29" s="62">
        <v>348.98</v>
      </c>
      <c r="F29" s="57"/>
      <c r="G29" s="40">
        <f t="shared" si="0"/>
      </c>
      <c r="H29" s="50"/>
      <c r="K29" s="7"/>
      <c r="L29" s="43"/>
    </row>
    <row r="30" spans="1:12" s="8" customFormat="1" ht="11.25">
      <c r="A30" s="38">
        <v>18</v>
      </c>
      <c r="B30" s="36" t="s">
        <v>57</v>
      </c>
      <c r="C30" s="39" t="s">
        <v>36</v>
      </c>
      <c r="D30" s="59">
        <v>20</v>
      </c>
      <c r="E30" s="62">
        <v>280.35</v>
      </c>
      <c r="F30" s="57"/>
      <c r="G30" s="40">
        <f t="shared" si="0"/>
      </c>
      <c r="H30" s="50"/>
      <c r="K30" s="7"/>
      <c r="L30" s="43"/>
    </row>
    <row r="31" spans="1:12" s="8" customFormat="1" ht="11.25">
      <c r="A31" s="38">
        <v>19</v>
      </c>
      <c r="B31" s="36" t="s">
        <v>58</v>
      </c>
      <c r="C31" s="39" t="s">
        <v>36</v>
      </c>
      <c r="D31" s="59">
        <v>45</v>
      </c>
      <c r="E31" s="62">
        <v>321.08</v>
      </c>
      <c r="F31" s="57"/>
      <c r="G31" s="40">
        <f t="shared" si="0"/>
      </c>
      <c r="H31" s="50"/>
      <c r="K31" s="7"/>
      <c r="L31" s="43"/>
    </row>
    <row r="32" spans="1:12" s="8" customFormat="1" ht="11.25">
      <c r="A32" s="38">
        <v>20</v>
      </c>
      <c r="B32" s="36" t="s">
        <v>59</v>
      </c>
      <c r="C32" s="39" t="s">
        <v>36</v>
      </c>
      <c r="D32" s="59">
        <v>20</v>
      </c>
      <c r="E32" s="62">
        <v>502.85</v>
      </c>
      <c r="F32" s="57"/>
      <c r="G32" s="40">
        <f t="shared" si="0"/>
      </c>
      <c r="H32" s="50"/>
      <c r="K32" s="7"/>
      <c r="L32" s="43"/>
    </row>
    <row r="33" spans="1:12" s="8" customFormat="1" ht="90">
      <c r="A33" s="38">
        <v>21</v>
      </c>
      <c r="B33" s="36" t="s">
        <v>60</v>
      </c>
      <c r="C33" s="39" t="s">
        <v>5</v>
      </c>
      <c r="D33" s="59">
        <v>4</v>
      </c>
      <c r="E33" s="62">
        <v>1702</v>
      </c>
      <c r="F33" s="57"/>
      <c r="G33" s="40">
        <f t="shared" si="0"/>
      </c>
      <c r="H33" s="50"/>
      <c r="K33" s="7"/>
      <c r="L33" s="43"/>
    </row>
    <row r="34" spans="1:12" s="8" customFormat="1" ht="90">
      <c r="A34" s="38">
        <v>22</v>
      </c>
      <c r="B34" s="36" t="s">
        <v>61</v>
      </c>
      <c r="C34" s="39" t="s">
        <v>5</v>
      </c>
      <c r="D34" s="59">
        <v>16</v>
      </c>
      <c r="E34" s="62">
        <v>1837.63</v>
      </c>
      <c r="F34" s="57"/>
      <c r="G34" s="40">
        <f t="shared" si="0"/>
      </c>
      <c r="H34" s="50"/>
      <c r="K34" s="7"/>
      <c r="L34" s="43"/>
    </row>
    <row r="35" spans="1:12" s="8" customFormat="1" ht="11.25">
      <c r="A35" s="38">
        <v>23</v>
      </c>
      <c r="B35" s="36" t="s">
        <v>62</v>
      </c>
      <c r="C35" s="39" t="s">
        <v>5</v>
      </c>
      <c r="D35" s="59">
        <v>4</v>
      </c>
      <c r="E35" s="62">
        <v>1139.97</v>
      </c>
      <c r="F35" s="57"/>
      <c r="G35" s="40">
        <f t="shared" si="0"/>
      </c>
      <c r="H35" s="50"/>
      <c r="K35" s="7"/>
      <c r="L35" s="43"/>
    </row>
    <row r="36" spans="1:12" s="8" customFormat="1" ht="45">
      <c r="A36" s="38">
        <v>24</v>
      </c>
      <c r="B36" s="36" t="s">
        <v>63</v>
      </c>
      <c r="C36" s="39" t="s">
        <v>5</v>
      </c>
      <c r="D36" s="59">
        <v>8</v>
      </c>
      <c r="E36" s="62">
        <v>1276.77</v>
      </c>
      <c r="F36" s="57"/>
      <c r="G36" s="40">
        <f t="shared" si="0"/>
      </c>
      <c r="H36" s="50"/>
      <c r="K36" s="7"/>
      <c r="L36" s="43"/>
    </row>
    <row r="37" spans="1:12" s="8" customFormat="1" ht="33.75">
      <c r="A37" s="38">
        <v>25</v>
      </c>
      <c r="B37" s="36" t="s">
        <v>64</v>
      </c>
      <c r="C37" s="39" t="s">
        <v>5</v>
      </c>
      <c r="D37" s="59">
        <v>14</v>
      </c>
      <c r="E37" s="62">
        <v>2240.66</v>
      </c>
      <c r="F37" s="57"/>
      <c r="G37" s="40">
        <f t="shared" si="0"/>
      </c>
      <c r="H37" s="50"/>
      <c r="K37" s="7"/>
      <c r="L37" s="43"/>
    </row>
    <row r="38" spans="1:12" s="8" customFormat="1" ht="45">
      <c r="A38" s="38">
        <v>26</v>
      </c>
      <c r="B38" s="36" t="s">
        <v>65</v>
      </c>
      <c r="C38" s="39" t="s">
        <v>5</v>
      </c>
      <c r="D38" s="59">
        <v>20</v>
      </c>
      <c r="E38" s="62">
        <v>3287.5</v>
      </c>
      <c r="F38" s="57"/>
      <c r="G38" s="40">
        <f t="shared" si="0"/>
      </c>
      <c r="H38" s="50"/>
      <c r="K38" s="7"/>
      <c r="L38" s="43"/>
    </row>
    <row r="39" spans="1:12" s="8" customFormat="1" ht="45">
      <c r="A39" s="38">
        <v>27</v>
      </c>
      <c r="B39" s="36" t="s">
        <v>66</v>
      </c>
      <c r="C39" s="39" t="s">
        <v>5</v>
      </c>
      <c r="D39" s="59">
        <v>8</v>
      </c>
      <c r="E39" s="62">
        <v>3585.11</v>
      </c>
      <c r="F39" s="57"/>
      <c r="G39" s="40">
        <f t="shared" si="0"/>
      </c>
      <c r="H39" s="50"/>
      <c r="K39" s="7"/>
      <c r="L39" s="43"/>
    </row>
    <row r="40" spans="1:12" s="8" customFormat="1" ht="146.25">
      <c r="A40" s="38">
        <v>28</v>
      </c>
      <c r="B40" s="36" t="s">
        <v>67</v>
      </c>
      <c r="C40" s="39" t="s">
        <v>5</v>
      </c>
      <c r="D40" s="59">
        <v>12</v>
      </c>
      <c r="E40" s="62">
        <v>220.33</v>
      </c>
      <c r="F40" s="57"/>
      <c r="G40" s="40">
        <f t="shared" si="0"/>
      </c>
      <c r="H40" s="50"/>
      <c r="K40" s="7"/>
      <c r="L40" s="43"/>
    </row>
    <row r="41" spans="1:12" s="8" customFormat="1" ht="90">
      <c r="A41" s="38">
        <v>29</v>
      </c>
      <c r="B41" s="36" t="s">
        <v>68</v>
      </c>
      <c r="C41" s="39" t="s">
        <v>5</v>
      </c>
      <c r="D41" s="59">
        <v>12</v>
      </c>
      <c r="E41" s="62">
        <v>337.17</v>
      </c>
      <c r="F41" s="57"/>
      <c r="G41" s="40">
        <f t="shared" si="0"/>
      </c>
      <c r="H41" s="50"/>
      <c r="K41" s="7"/>
      <c r="L41" s="43"/>
    </row>
    <row r="42" spans="1:12" s="8" customFormat="1" ht="45">
      <c r="A42" s="38">
        <v>30</v>
      </c>
      <c r="B42" s="36" t="s">
        <v>69</v>
      </c>
      <c r="C42" s="39" t="s">
        <v>5</v>
      </c>
      <c r="D42" s="59">
        <v>10</v>
      </c>
      <c r="E42" s="62">
        <v>3641.3</v>
      </c>
      <c r="F42" s="57"/>
      <c r="G42" s="40">
        <f t="shared" si="0"/>
      </c>
      <c r="H42" s="50"/>
      <c r="K42" s="7"/>
      <c r="L42" s="43"/>
    </row>
    <row r="43" spans="1:12" s="8" customFormat="1" ht="90">
      <c r="A43" s="38">
        <v>31</v>
      </c>
      <c r="B43" s="36" t="s">
        <v>70</v>
      </c>
      <c r="C43" s="39" t="s">
        <v>5</v>
      </c>
      <c r="D43" s="59">
        <v>4</v>
      </c>
      <c r="E43" s="62">
        <v>1192.07</v>
      </c>
      <c r="F43" s="57"/>
      <c r="G43" s="40">
        <f t="shared" si="0"/>
      </c>
      <c r="H43" s="50"/>
      <c r="K43" s="7"/>
      <c r="L43" s="43"/>
    </row>
    <row r="44" spans="1:12" s="8" customFormat="1" ht="90">
      <c r="A44" s="38">
        <v>32</v>
      </c>
      <c r="B44" s="36" t="s">
        <v>71</v>
      </c>
      <c r="C44" s="39" t="s">
        <v>5</v>
      </c>
      <c r="D44" s="59">
        <v>8</v>
      </c>
      <c r="E44" s="62">
        <v>1349.9</v>
      </c>
      <c r="F44" s="57"/>
      <c r="G44" s="40">
        <f t="shared" si="0"/>
      </c>
      <c r="H44" s="50"/>
      <c r="K44" s="7"/>
      <c r="L44" s="43"/>
    </row>
    <row r="45" spans="1:12" s="8" customFormat="1" ht="90">
      <c r="A45" s="38">
        <v>33</v>
      </c>
      <c r="B45" s="36" t="s">
        <v>72</v>
      </c>
      <c r="C45" s="39" t="s">
        <v>5</v>
      </c>
      <c r="D45" s="59">
        <v>8</v>
      </c>
      <c r="E45" s="62">
        <v>574.67</v>
      </c>
      <c r="F45" s="57"/>
      <c r="G45" s="40">
        <f t="shared" si="0"/>
      </c>
      <c r="H45" s="50"/>
      <c r="K45" s="7"/>
      <c r="L45" s="43"/>
    </row>
    <row r="46" spans="1:12" s="8" customFormat="1" ht="101.25">
      <c r="A46" s="38">
        <v>34</v>
      </c>
      <c r="B46" s="36" t="s">
        <v>73</v>
      </c>
      <c r="C46" s="39" t="s">
        <v>5</v>
      </c>
      <c r="D46" s="59">
        <v>24</v>
      </c>
      <c r="E46" s="62">
        <v>1817.37</v>
      </c>
      <c r="F46" s="57"/>
      <c r="G46" s="40">
        <f t="shared" si="0"/>
      </c>
      <c r="H46" s="50"/>
      <c r="K46" s="7"/>
      <c r="L46" s="43"/>
    </row>
    <row r="47" spans="1:12" s="8" customFormat="1" ht="101.25">
      <c r="A47" s="38">
        <v>35</v>
      </c>
      <c r="B47" s="36" t="s">
        <v>74</v>
      </c>
      <c r="C47" s="39" t="s">
        <v>5</v>
      </c>
      <c r="D47" s="59">
        <v>42</v>
      </c>
      <c r="E47" s="62">
        <v>2120.82</v>
      </c>
      <c r="F47" s="57"/>
      <c r="G47" s="40">
        <f t="shared" si="0"/>
      </c>
      <c r="H47" s="50"/>
      <c r="K47" s="7"/>
      <c r="L47" s="43"/>
    </row>
    <row r="48" spans="1:12" s="8" customFormat="1" ht="101.25">
      <c r="A48" s="38">
        <v>36</v>
      </c>
      <c r="B48" s="36" t="s">
        <v>75</v>
      </c>
      <c r="C48" s="39" t="s">
        <v>5</v>
      </c>
      <c r="D48" s="59">
        <v>4</v>
      </c>
      <c r="E48" s="62">
        <v>1226.4</v>
      </c>
      <c r="F48" s="57"/>
      <c r="G48" s="40">
        <f t="shared" si="0"/>
      </c>
      <c r="H48" s="50"/>
      <c r="K48" s="7"/>
      <c r="L48" s="43"/>
    </row>
    <row r="49" spans="1:12" s="8" customFormat="1" ht="101.25">
      <c r="A49" s="38">
        <v>37</v>
      </c>
      <c r="B49" s="36" t="s">
        <v>76</v>
      </c>
      <c r="C49" s="39" t="s">
        <v>5</v>
      </c>
      <c r="D49" s="59">
        <v>8</v>
      </c>
      <c r="E49" s="62">
        <v>1436.07</v>
      </c>
      <c r="F49" s="57"/>
      <c r="G49" s="40">
        <f t="shared" si="0"/>
      </c>
      <c r="H49" s="50"/>
      <c r="K49" s="7"/>
      <c r="L49" s="43"/>
    </row>
    <row r="50" spans="1:12" s="8" customFormat="1" ht="11.25">
      <c r="A50" s="38">
        <v>38</v>
      </c>
      <c r="B50" s="36" t="s">
        <v>77</v>
      </c>
      <c r="C50" s="39" t="s">
        <v>5</v>
      </c>
      <c r="D50" s="59">
        <v>15</v>
      </c>
      <c r="E50" s="62">
        <v>84.25</v>
      </c>
      <c r="F50" s="57"/>
      <c r="G50" s="40">
        <f t="shared" si="0"/>
      </c>
      <c r="H50" s="50"/>
      <c r="K50" s="7"/>
      <c r="L50" s="43"/>
    </row>
    <row r="51" spans="1:12" s="31" customFormat="1" ht="9">
      <c r="A51" s="42"/>
      <c r="E51" s="56"/>
      <c r="F51" s="70" t="s">
        <v>27</v>
      </c>
      <c r="G51" s="71"/>
      <c r="H51" s="51"/>
      <c r="L51" s="45"/>
    </row>
    <row r="52" spans="6:8" ht="14.25" customHeight="1">
      <c r="F52" s="72">
        <f>IF(SUM(G13:G50)=0,"",SUM(G13:G50))</f>
      </c>
      <c r="G52" s="73"/>
      <c r="H52" s="52"/>
    </row>
    <row r="53" spans="1:12" s="46" customFormat="1" ht="22.5" customHeight="1">
      <c r="A53" s="66" t="str">
        <f>" - "&amp;Dados!B21</f>
        <v> - O objeto do presente termo de referência será recebido de acordo com cada empenho emitido pela Secretaria com prazo não superior a 07 (sete) dias úteis após recebimento da nota de empenho.</v>
      </c>
      <c r="B53" s="66"/>
      <c r="C53" s="66"/>
      <c r="D53" s="66"/>
      <c r="E53" s="66"/>
      <c r="F53" s="66"/>
      <c r="G53" s="66"/>
      <c r="H53" s="53"/>
      <c r="L53" s="47"/>
    </row>
    <row r="54" spans="1:12" s="46" customFormat="1" ht="9">
      <c r="A54" s="66" t="str">
        <f>" - "&amp;Dados!B22</f>
        <v> - Os itens deverão ser entregues na Sede da Secretaria de Obras, no endereço: AV. José de Alencar, 1500, no horário das 09:00 às  12:00 horas e de 13:00  às 16:00 horas. Sendo o frete, carga e descarga por conta do fornecedor até o local indicado.</v>
      </c>
      <c r="B54" s="66"/>
      <c r="C54" s="66"/>
      <c r="D54" s="66"/>
      <c r="E54" s="66"/>
      <c r="F54" s="66"/>
      <c r="G54" s="66"/>
      <c r="H54" s="53"/>
      <c r="L54" s="47"/>
    </row>
    <row r="55" spans="1:12" s="46" customFormat="1" ht="9">
      <c r="A55" s="66" t="str">
        <f>" - "&amp;Dados!B23</f>
        <v> - O pagamento do objeto de que trata o PREGÃO PRESENCIAL 112/2019, e consequente contrato serão efetuados pela Tesouraria da Prefeitura Municipal de Sumidouro.</v>
      </c>
      <c r="B55" s="66"/>
      <c r="C55" s="66"/>
      <c r="D55" s="66"/>
      <c r="E55" s="66"/>
      <c r="F55" s="66"/>
      <c r="G55" s="66"/>
      <c r="H55" s="53"/>
      <c r="L55" s="47"/>
    </row>
    <row r="56" spans="1:12" s="31" customFormat="1" ht="9">
      <c r="A56" s="66" t="str">
        <f>" - "&amp;Dados!B24</f>
        <v> - Proposta válida por 60 (sessenta) dias</v>
      </c>
      <c r="B56" s="66"/>
      <c r="C56" s="66"/>
      <c r="D56" s="66"/>
      <c r="E56" s="66"/>
      <c r="F56" s="66"/>
      <c r="G56" s="66"/>
      <c r="H56" s="51"/>
      <c r="L56" s="45"/>
    </row>
    <row r="57" ht="12.75">
      <c r="H57" s="54"/>
    </row>
    <row r="58" ht="12.75">
      <c r="H58" s="54"/>
    </row>
    <row r="59" ht="12.75">
      <c r="H59" s="54"/>
    </row>
    <row r="60" ht="12.75">
      <c r="H60" s="54"/>
    </row>
    <row r="61" ht="12.75">
      <c r="H61" s="54"/>
    </row>
    <row r="62" ht="12.75">
      <c r="H62" s="54"/>
    </row>
    <row r="63" spans="2:7" ht="12.75" customHeight="1">
      <c r="B63" s="1"/>
      <c r="D63" s="1"/>
      <c r="G63" s="1"/>
    </row>
    <row r="64" spans="2:7" ht="12.75">
      <c r="B64" s="1"/>
      <c r="D64" s="1"/>
      <c r="G64" s="1"/>
    </row>
    <row r="65" spans="2:7" ht="12.75">
      <c r="B65" s="1"/>
      <c r="D65" s="1"/>
      <c r="G65" s="1"/>
    </row>
    <row r="66" spans="2:7" ht="12.75">
      <c r="B66" s="1"/>
      <c r="D66" s="1"/>
      <c r="G66" s="1"/>
    </row>
    <row r="67" spans="2:7" ht="12.75">
      <c r="B67" s="1"/>
      <c r="D67" s="1"/>
      <c r="G67" s="1"/>
    </row>
  </sheetData>
  <sheetProtection/>
  <autoFilter ref="A11:G56"/>
  <mergeCells count="15">
    <mergeCell ref="A2:G2"/>
    <mergeCell ref="A53:G53"/>
    <mergeCell ref="A54:G54"/>
    <mergeCell ref="A55:G55"/>
    <mergeCell ref="B8:G8"/>
    <mergeCell ref="A56:G56"/>
    <mergeCell ref="B9:G9"/>
    <mergeCell ref="A3:G3"/>
    <mergeCell ref="A4:G4"/>
    <mergeCell ref="A5:G5"/>
    <mergeCell ref="F51:G51"/>
    <mergeCell ref="F52:G52"/>
    <mergeCell ref="D10:G10"/>
    <mergeCell ref="C6:D6"/>
    <mergeCell ref="E6:F6"/>
  </mergeCells>
  <conditionalFormatting sqref="F51">
    <cfRule type="expression" priority="1" dxfId="12" stopIfTrue="1">
      <formula>IF($J51="Empate",IF(H51=1,TRUE(),FALSE()),FALSE())</formula>
    </cfRule>
    <cfRule type="expression" priority="2" dxfId="13" stopIfTrue="1">
      <formula>IF(H51="&gt;",FALSE(),IF(H51&gt;0,TRUE(),FALSE()))</formula>
    </cfRule>
    <cfRule type="expression" priority="3" dxfId="0" stopIfTrue="1">
      <formula>IF(H51="&gt;",TRUE(),FALSE())</formula>
    </cfRule>
  </conditionalFormatting>
  <conditionalFormatting sqref="F52">
    <cfRule type="expression" priority="4" dxfId="9" stopIfTrue="1">
      <formula>IF($J51="OK",IF(H51=1,TRUE(),FALSE()),FALSE())</formula>
    </cfRule>
    <cfRule type="expression" priority="5" dxfId="14" stopIfTrue="1">
      <formula>IF($J51="Empate",IF(H51=1,TRUE(),FALSE()),FALSE())</formula>
    </cfRule>
    <cfRule type="expression" priority="6" dxfId="7" stopIfTrue="1">
      <formula>IF($J51="Empate",IF(H51=2,TRUE(),FALSE()),FALSE())</formula>
    </cfRule>
  </conditionalFormatting>
  <conditionalFormatting sqref="F13:F50">
    <cfRule type="cellIs" priority="11" dxfId="6" operator="equal" stopIfTrue="1">
      <formula>""</formula>
    </cfRule>
  </conditionalFormatting>
  <conditionalFormatting sqref="D13:D50">
    <cfRule type="expression" priority="12" dxfId="5" stopIfTrue="1">
      <formula>$A13</formula>
    </cfRule>
  </conditionalFormatting>
  <conditionalFormatting sqref="B10">
    <cfRule type="cellIs" priority="8" dxfId="1" operator="equal" stopIfTrue="1">
      <formula>$G$1</formula>
    </cfRule>
  </conditionalFormatting>
  <conditionalFormatting sqref="B8:G9">
    <cfRule type="cellIs" priority="9" dxfId="1" operator="equal" stopIfTrue="1">
      <formula>$J$1</formula>
    </cfRule>
  </conditionalFormatting>
  <conditionalFormatting sqref="B13:B50">
    <cfRule type="expression" priority="10" dxfId="2" stopIfTrue="1">
      <formula>IF(#REF!=1,IF(#REF!=0,1,0),0)</formula>
    </cfRule>
  </conditionalFormatting>
  <conditionalFormatting sqref="D10:G10">
    <cfRule type="cellIs" priority="24" dxfId="1" operator="equal" stopIfTrue="1">
      <formula>$E$1</formula>
    </cfRule>
  </conditionalFormatting>
  <conditionalFormatting sqref="G13:G50">
    <cfRule type="expression" priority="25" dxfId="0" stopIfTrue="1">
      <formula>IF(ISTEXT(F13),FALSE(),IF(F13&gt;E13,TRUE(),FALSE()))</formula>
    </cfRule>
  </conditionalFormatting>
  <printOptions horizontalCentered="1"/>
  <pageMargins left="0.5118110236220472" right="0.31496062992125984" top="0.3937007874015748" bottom="1.0236220472440944" header="0.5118110236220472" footer="0.5511811023622047"/>
  <pageSetup fitToHeight="20" horizontalDpi="600" verticalDpi="600" orientation="portrait" paperSize="9" scale="90" r:id="rId4"/>
  <headerFooter alignWithMargins="0">
    <oddHeader>&amp;R&amp;"Arial,Negrito"&amp;6Página &amp;P de &amp;N.</oddHeader>
    <oddFooter>&amp;C
____________________________________
Assinatura e Carimbo</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Plan2"/>
  <dimension ref="A1:IV25"/>
  <sheetViews>
    <sheetView zoomScalePageLayoutView="0" workbookViewId="0" topLeftCell="A1">
      <selection activeCell="B4" sqref="B4"/>
    </sheetView>
  </sheetViews>
  <sheetFormatPr defaultColWidth="9.140625" defaultRowHeight="12.75"/>
  <cols>
    <col min="1" max="1" width="12.28125" style="0" customWidth="1"/>
    <col min="2" max="2" width="51.8515625" style="0" customWidth="1"/>
    <col min="3" max="8" width="19.00390625" style="0" customWidth="1"/>
    <col min="9" max="9" width="19.28125" style="0" customWidth="1"/>
    <col min="10" max="13" width="14.57421875" style="0" customWidth="1"/>
    <col min="14" max="15" width="9.28125" style="0" customWidth="1"/>
  </cols>
  <sheetData>
    <row r="1" spans="1:7" ht="12.75">
      <c r="A1" s="18" t="s">
        <v>9</v>
      </c>
      <c r="B1" s="9" t="s">
        <v>80</v>
      </c>
      <c r="E1" s="4"/>
      <c r="F1" s="4"/>
      <c r="G1" s="4"/>
    </row>
    <row r="2" spans="1:7" ht="12.75">
      <c r="A2" s="18" t="s">
        <v>10</v>
      </c>
      <c r="B2" t="s">
        <v>81</v>
      </c>
      <c r="E2" s="4"/>
      <c r="F2" s="4"/>
      <c r="G2" s="4"/>
    </row>
    <row r="3" spans="1:7" ht="12.75">
      <c r="A3" s="18" t="s">
        <v>11</v>
      </c>
      <c r="B3" s="5" t="s">
        <v>84</v>
      </c>
      <c r="C3" s="5"/>
      <c r="E3" s="4"/>
      <c r="F3" s="4"/>
      <c r="G3" s="4"/>
    </row>
    <row r="4" spans="1:7" ht="12.75">
      <c r="A4" s="18" t="s">
        <v>12</v>
      </c>
      <c r="B4" s="11" t="s">
        <v>85</v>
      </c>
      <c r="C4" s="5"/>
      <c r="E4" s="4"/>
      <c r="F4" s="4"/>
      <c r="G4" s="4"/>
    </row>
    <row r="5" spans="1:7" ht="12.75">
      <c r="A5" s="18" t="s">
        <v>13</v>
      </c>
      <c r="B5" s="11" t="s">
        <v>33</v>
      </c>
      <c r="C5" s="5"/>
      <c r="E5" s="4"/>
      <c r="F5" s="4"/>
      <c r="G5" s="4"/>
    </row>
    <row r="6" spans="1:7" ht="12.75">
      <c r="A6" s="18" t="s">
        <v>31</v>
      </c>
      <c r="B6" s="14" t="s">
        <v>34</v>
      </c>
      <c r="C6" s="5"/>
      <c r="E6" s="4"/>
      <c r="F6" s="4"/>
      <c r="G6" s="4"/>
    </row>
    <row r="7" spans="1:7" ht="12.75">
      <c r="A7" s="18" t="s">
        <v>14</v>
      </c>
      <c r="B7" s="5" t="s">
        <v>30</v>
      </c>
      <c r="C7" s="5"/>
      <c r="E7" s="4"/>
      <c r="F7" s="4"/>
      <c r="G7" s="4"/>
    </row>
    <row r="8" spans="1:7" ht="12.75">
      <c r="A8" s="27" t="s">
        <v>23</v>
      </c>
      <c r="B8" s="58">
        <v>483686.32</v>
      </c>
      <c r="C8" s="5"/>
      <c r="E8" s="4"/>
      <c r="F8" s="4"/>
      <c r="G8" s="4"/>
    </row>
    <row r="9" spans="1:7" ht="12.75">
      <c r="A9" s="19" t="s">
        <v>0</v>
      </c>
      <c r="E9" s="4"/>
      <c r="F9" s="4"/>
      <c r="G9" s="4"/>
    </row>
    <row r="10" spans="1:7" ht="12.75">
      <c r="A10" s="20" t="s">
        <v>2</v>
      </c>
      <c r="E10" s="4"/>
      <c r="F10" s="4"/>
      <c r="G10" s="4"/>
    </row>
    <row r="11" spans="1:7" ht="12.75">
      <c r="A11" s="21" t="s">
        <v>8</v>
      </c>
      <c r="E11" s="4"/>
      <c r="F11" s="4"/>
      <c r="G11" s="4"/>
    </row>
    <row r="12" spans="1:7" ht="12.75">
      <c r="A12" s="20" t="s">
        <v>20</v>
      </c>
      <c r="E12" s="4"/>
      <c r="F12" s="4"/>
      <c r="G12" s="4"/>
    </row>
    <row r="13" spans="1:7" ht="12.75">
      <c r="A13" s="20" t="s">
        <v>24</v>
      </c>
      <c r="E13" s="4"/>
      <c r="F13" s="4"/>
      <c r="G13" s="4"/>
    </row>
    <row r="14" spans="1:7" ht="12.75">
      <c r="A14" s="4"/>
      <c r="B14" s="26"/>
      <c r="C14" s="26"/>
      <c r="E14" s="26"/>
      <c r="F14" s="4"/>
      <c r="G14" s="4"/>
    </row>
    <row r="15" spans="1:13" s="25" customFormat="1" ht="12.75">
      <c r="A15" s="24" t="s">
        <v>21</v>
      </c>
      <c r="B15" s="26" t="s">
        <v>78</v>
      </c>
      <c r="C15" s="26"/>
      <c r="D15" s="26"/>
      <c r="E15" s="26"/>
      <c r="F15" s="26"/>
      <c r="G15" s="26"/>
      <c r="H15" s="26"/>
      <c r="I15" s="26"/>
      <c r="J15" s="26"/>
      <c r="K15" s="26"/>
      <c r="L15" s="26"/>
      <c r="M15" s="26"/>
    </row>
    <row r="16" spans="1:256" s="25" customFormat="1" ht="12.75">
      <c r="A16" s="24" t="s">
        <v>22</v>
      </c>
      <c r="B16" s="26"/>
      <c r="C16" s="26"/>
      <c r="D16" s="26"/>
      <c r="E16" s="26"/>
      <c r="F16" s="60"/>
      <c r="G16" s="60"/>
      <c r="H16" s="60"/>
      <c r="I16" s="26"/>
      <c r="J16" s="26"/>
      <c r="K16" s="26"/>
      <c r="L16" s="26"/>
      <c r="M16" s="26"/>
      <c r="IV16" s="26"/>
    </row>
    <row r="17" spans="2:7" ht="12.75">
      <c r="B17" s="26"/>
      <c r="E17" s="65"/>
      <c r="F17" s="26"/>
      <c r="G17" s="26"/>
    </row>
    <row r="18" spans="2:7" ht="12.75">
      <c r="B18" s="26"/>
      <c r="E18" s="65"/>
      <c r="F18" s="26"/>
      <c r="G18" s="26"/>
    </row>
    <row r="19" spans="5:7" ht="12.75">
      <c r="E19" s="65"/>
      <c r="F19" s="65"/>
      <c r="G19" s="4"/>
    </row>
    <row r="20" spans="5:7" ht="12.75">
      <c r="E20" s="65"/>
      <c r="F20" s="65"/>
      <c r="G20" s="4"/>
    </row>
    <row r="21" spans="1:7" ht="51">
      <c r="A21" s="22" t="s">
        <v>15</v>
      </c>
      <c r="B21" s="23" t="s">
        <v>82</v>
      </c>
      <c r="E21" s="4"/>
      <c r="F21" s="4"/>
      <c r="G21" s="4"/>
    </row>
    <row r="22" spans="1:7" ht="63.75">
      <c r="A22" s="22" t="s">
        <v>16</v>
      </c>
      <c r="B22" s="23" t="s">
        <v>83</v>
      </c>
      <c r="E22" s="4"/>
      <c r="F22" s="4"/>
      <c r="G22" s="4"/>
    </row>
    <row r="23" spans="1:7" ht="51">
      <c r="A23" s="22" t="s">
        <v>17</v>
      </c>
      <c r="B23" s="23" t="s">
        <v>79</v>
      </c>
      <c r="C23" s="10"/>
      <c r="E23" s="4"/>
      <c r="F23" s="4"/>
      <c r="G23" s="4"/>
    </row>
    <row r="24" spans="1:7" ht="25.5">
      <c r="A24" s="22" t="s">
        <v>18</v>
      </c>
      <c r="B24" s="23" t="s">
        <v>28</v>
      </c>
      <c r="E24" s="4"/>
      <c r="F24" s="4"/>
      <c r="G24" s="4"/>
    </row>
    <row r="25" spans="1:2" ht="25.5">
      <c r="A25" s="22" t="s">
        <v>32</v>
      </c>
      <c r="B25" s="64" t="s">
        <v>35</v>
      </c>
    </row>
  </sheetData>
  <sheetProtection/>
  <printOptions/>
  <pageMargins left="0.75" right="0.75" top="1" bottom="1" header="0.492125985" footer="0.49212598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Licitacao</dc:creator>
  <cp:keywords/>
  <dc:description>Versão: 2.0 - Incluída a planilha 'dados'.</dc:description>
  <cp:lastModifiedBy>thiago</cp:lastModifiedBy>
  <cp:lastPrinted>2019-07-10T20:03:54Z</cp:lastPrinted>
  <dcterms:created xsi:type="dcterms:W3CDTF">2006-04-18T17:38:46Z</dcterms:created>
  <dcterms:modified xsi:type="dcterms:W3CDTF">2019-07-11T12:42:53Z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