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3040" windowHeight="8970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Preços'!$A$11:$G$32</definedName>
    <definedName name="_xlfn.BAHTTEXT" hidden="1">#NAME?</definedName>
    <definedName name="OLE_LINK1" localSheetId="1">'Dados'!$B$23</definedName>
    <definedName name="OLE_LINK2" localSheetId="0">'Quadro de Preços'!$B$13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<sst xmlns="http://schemas.openxmlformats.org/spreadsheetml/2006/main" count="79" uniqueCount="62">
  <si>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</si>
  <si>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</si>
  <si>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</si>
  <si>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</si>
  <si>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</si>
  <si>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</si>
  <si>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</si>
  <si>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</si>
  <si>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</si>
  <si>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</si>
  <si>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</si>
  <si>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</si>
  <si>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</si>
  <si>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</si>
  <si>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</si>
  <si>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</si>
  <si>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</si>
  <si>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</si>
  <si>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</si>
  <si>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</si>
  <si>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</si>
  <si>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</si>
  <si>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</si>
  <si>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</si>
  <si>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</si>
  <si>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</si>
  <si>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</si>
  <si>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</si>
  <si>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</si>
  <si>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</si>
  <si>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</si>
  <si>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Prazo:</t>
  </si>
  <si>
    <t>Homologação: __/__/2021</t>
  </si>
  <si>
    <t>Previsão Publicação: __/__/2021</t>
  </si>
  <si>
    <t>Representante:</t>
  </si>
  <si>
    <t>CPF:</t>
  </si>
  <si>
    <t>Enquadramento:</t>
  </si>
  <si>
    <t>Contrato:</t>
  </si>
  <si>
    <t>PREGÃO PRESENCIAL Nº 115/2021</t>
  </si>
  <si>
    <t>PROCESSO ADMINISTRATIVO N° 3066/2021 de 26/11/2020</t>
  </si>
  <si>
    <t>Sec. Educação</t>
  </si>
  <si>
    <t>O pagamento do objeto de que trata o PREGÃO PRESENCIAL 115/2021, será efetuado pela Tesouraria da Prefeitura Municipal de Sumidouro.</t>
  </si>
  <si>
    <t>Os itens deverão ser entregues no setor de Almoxarifado, Rua Dr. Carolino Ribeiro de Moura, S/N, Centro,CEP: 28637000 no horário das 09:00 às  12:00 horas e de 14:00  às 17:00 horas. Sendo o frete, carga e descarga por conta do fornecedor até o local indicado.</t>
  </si>
  <si>
    <t>Entrega imediata</t>
  </si>
  <si>
    <t>Bebedouro de Água Industrial 50 Litros de Coluna, com duas torneiras (1 gelada e 1 natural). Bebedouro Industrial 25 Litros de coluna, com duas torneiras (1 gelada e 1 natural). Corpo e estrutura em aço inox 430 e pés reguláveis; Aparador de água (pingadeira) em aço Inox 430; Serpentina em aço inox 304 (interna); Reservatório em polipropileno atóxico; Isolamento térmico em PS; Boia Controladora do nível de água; Tomada de 3 pinos conforme a norma da ABNT/nbr/603351; Certificado pelo INMETRO; Termostato com 7 níveis para controle de temperatura; Gás ecológico R134A; Motor Tecumseh 1/8+ hp 127v (2,5A), 60Hz-280W; Tensão/potência: 110v; Consumo médio: 9,21 kw/h mês; com manual de instalação; Filtro externo com rosca de ½" e filtragem de 60 litros por hora; Kit Instalação; DIMENSÕES (CxAxP) SEM EMBALAGEM: Altura: 135 cm; Largura: 55 cm; Profundidade: 58 cm; Peso: 30kg</t>
  </si>
  <si>
    <t>Bebedouro Industrial 25 Litros de coluna, com duas torneiras (1 gelada e 1 natural). Corpo e estrutura em aço inox 430 e pés reguláveis; Aparador de água (pingadeira) em aço Inox 430; Serpentina em aço inox 304 (interna); Reservatório em polipropileno atóxico; Isolamento térmico em PS; Boia Controladora do nível de água; Tomada de 3 pinos conforme a norma da ABNT/nbr/603351; Certificado pelo INMETRO; Termostato com 7 níveis para controle de temperatura; Gás ecológico R134A; Motor Tecumseh 1/12+ hp 127v (2,5A), 60Hz-280W; Tensão/potência: 110v; Consumo médio: 17,58 kw/h mês; com manual de instalação; Filtro externo com rosca de ½" e filtragem de 60 litros por hora; Kit Instalação; DIMENSÕES (CxAxP) SEM EMBALAGEM: Altura: 129 cm; Largura: 32 cm; Profundidade: 49 cm; Peso: 20kg</t>
  </si>
  <si>
    <t>CAIXA PLÁSTICA FECHADA COM TAMPA 26 LITROS. Medidas: Largura (Interna: 315mm e Externa: 355mm); Comprimento (Interno: 410mm e Externo: 490mm); Altura (Interna: 220mm e Externa: 225mm). Cor: branca; Material: PP (polipropileno). Peso: 2kg.</t>
  </si>
  <si>
    <t>CAIXA PLÁSTICA FECHADA COM TAMPA 4,2 LITROS. Medidas: Largura (Interna: 135mm e Externa: 165mm), Comprimento (Interno: 285mm e Externo: 320mm), Altura (Interna: 115mm e Externa: 155mm). Cor: branca; Material: PP (prolipropileno). Peso: 0,445Kg.</t>
  </si>
  <si>
    <t>Caixa plástica vazada, hortifrúti agrícola com ombreira, cor PRETA. Dimensões (AxLxC) externas: 310x360x556mm; internas: 305x320x526mm. Material: polietileno de alta densidade (PEAD).</t>
  </si>
  <si>
    <t>Elemento filtrante. Filtro  em Polipropileno (atóxico) Vazão nominal 200 litros/hora; Vazão máxima recomendada 200 litros/hora Pressão de operação Máx.: 600 kPa || Mín.: 29 kPa Retenção de partículas Classe C (≥ 5 a &lt; 15 µm) Redução de cloro livre ≥ 75%. Controle do nível microbiológico, Limite máx. de concentração de extraíveis. Composição: Carvão ativado em bloco impregnado com prata coloidal (atóxicos) Vida útil: 4000 litros ou até seis meses que poderão variar de acordo com a qualidade da água e da frequência de uso. entrada e saída de 1/2 com adaptador para ¾.</t>
  </si>
  <si>
    <t>Filtro de água CK modelo POU5. CLASSE: C; LOCAL INSTALAÇÃO: POU (Ponto de Uso); VAZAO: 120 litros/hora; PRESSAO DA ÁGUA: Máx.: 600 kPa || Mín.: 29 kPa; TEMPERATURA SUPORTADA: Máx.: 42 ºC || Mín.: 2ºC; MEDIDAS: Diâmetro: 12cm; Altura: 19cm; Peso: 0,622 Kg.</t>
  </si>
  <si>
    <t>Fogão industrial 4 bocas ilha, aço inox de baixa pressão, perfil 7, linha luxo, com forno tamanho aproximado entre 80L a 90L,grelhas em ferro fundido 30x30, 02 queimadores duplos de 130mm e 02 queimadores simples de 95mm</t>
  </si>
  <si>
    <t>Fogão industrial 4 bocas linear, aço inox de baixa pressão, perfil 7, linha luxo, com forno tamanho aproximado entre 80L a 90L,grelhas em ferro fundido 30x30, 02 queimadores duplos de 130mm e 02 queimadores simples de 95mm</t>
  </si>
  <si>
    <t>Liquidificador industrial 4 litros, alta rotação (18000 RPM), fabricado em conformidade com a NR12 - segurança no trabalho em máquinas e equipamentos e INMETRO. Potência mínima 1200w. Copo removível, confeccionado em chapa de aço inox 304, copo liso, sem solda, sem dobras, sem vinco, sem rugosidade, sem frestas que comprometam a higienização, de acordo com a RDC nº 216, de 15 de setembro de 2004, com espessura mínima de 1mm. Capacidade do copo 4 litros. Rotação de 3500 rpm. Lâminas em aço inox, espessura mínima 1mm. Gabinete do motor em aço inox. Dreno de flange posicionado de modo a não haver entrada de líquidos no gabinete do motor. Sapatas antivibratórias em material aderente. Baixo ruído. Tensão: 127v ou bivolt. Portaria do INMETRO nº371/2009 - selo INMETRO a. Portaria INMETRO nº328/2011. Resolução RDC nº216, de 15 de setembro de 2004. Garantia mínima de 12 meses.</t>
  </si>
  <si>
    <t>Liquidificador industrial 6 litros, alta rotação (18000 RPM), fabricado em conformidade com a NR12 - segurança no trabalho em máquinas e equipamentos e INMETRO. Potência mínima 1200w. Frequência 50/60. Copo removível, confeccionado em chapa de aço inox 304, copo liso, sem solda, sem dobras, sem vinco, sem rugosidade, sem frestas que comprometam a higienização, de acordo com a RDC nº 216, de 15 de setembro de 2004, com espessura mínima de 1mm. Capacidade do copo 4 litros. Rotação de 3500 rpm. Lâminas em aço inox, espessura mínima 1mm. Gabinete do motor em aço inox. Dreno de flange posicionado de modo a não haver entrada de líquidos no gabinete do motor. Sapatas antivibratórias em material aderente. Baixo ruído. Tensão: 127v ou bivolt. Portaria do INMETRO nº371/2009 - selo INMETRO a. Portaria INMETRO nº328/2011. Resolução RDC nº216, de 15 de setembro de 2004. Garantia mínima de 12 meses.</t>
  </si>
  <si>
    <t>Plastificadora Laminadora Poliseladora A3/A4/A5/A6 - 60Hz - 600w – NPPA.  Dimensões do Produto: Largura:20,00cm;  Altura: 11,00cm; Comprimento:50,00cm.Peso:6,03kg. Tensão/potência: 110v</t>
  </si>
  <si>
    <t xml:space="preserve">Plástico polaseal para plastificação de documentos. Tamanho: Ofício II. Pacote com 100 unidades. </t>
  </si>
  <si>
    <t>Piso Plástico Modular (Palete plástico). Material: Polietileno de alta Densidade, com proteção UV (resistente aos raios solares e suporta temperaturas negativas de até -35ºC). Dimensões: 50cm Largura x 25cm Comprimento x 2,5cm altura. Capacidade de Carga: 3 toneladas por m2. (capacidade estática). Peso por Peça, 400gr. Cor: cinza.</t>
  </si>
  <si>
    <t>N.º 1701.1236100232.051-3390.30.00-05
N.º 1701.1236100231.030-4490.52.00-05.</t>
  </si>
  <si>
    <r>
      <t xml:space="preserve">O objeto do presente termo de referência será recebido em remessa </t>
    </r>
    <r>
      <rPr>
        <b/>
        <sz val="10"/>
        <rFont val="Arial"/>
        <family val="2"/>
      </rPr>
      <t xml:space="preserve">única </t>
    </r>
    <r>
      <rPr>
        <sz val="10"/>
        <rFont val="Arial"/>
        <family val="2"/>
      </rPr>
      <t xml:space="preserve">pela Secretaria Municipal de Educação, cujos itens deverão ser entregues com prazo não superior a </t>
    </r>
    <r>
      <rPr>
        <b/>
        <sz val="10"/>
        <rFont val="Arial"/>
        <family val="2"/>
      </rPr>
      <t>20 dias</t>
    </r>
    <r>
      <rPr>
        <sz val="10"/>
        <rFont val="Arial"/>
        <family val="2"/>
      </rPr>
      <t xml:space="preserve"> úteis após recebimento da nota de empenho.</t>
    </r>
  </si>
  <si>
    <t>AQUISIÇÃO DE ELETRODOMÉSTICOS E UTENSÍLIOS DE ACONDICIONAMENTO DE ALIMENTOS - SMEC</t>
  </si>
  <si>
    <t>Abertura das Propostas: 07/12/2021, às 14:00hs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</si>
</sst>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175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36" borderId="11" xfId="0" applyFont="1" applyFill="1" applyBorder="1" applyAlignment="1" applyProtection="1">
      <alignment horizontal="center" vertical="center" wrapText="1"/>
      <protection hidden="1"/>
    </xf>
    <xf numFmtId="190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14" fontId="8" fillId="0" borderId="11" xfId="62" applyNumberFormat="1" applyFont="1" applyFill="1" applyBorder="1" applyAlignment="1" applyProtection="1">
      <alignment horizontal="center" vertical="center" wrapText="1"/>
      <protection hidden="1"/>
    </xf>
    <xf numFmtId="190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14" fontId="8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0" fillId="0" borderId="0" xfId="0" applyNumberFormat="1" applyFont="1" applyBorder="1" applyAlignment="1" applyProtection="1">
      <alignment vertical="center" wrapText="1"/>
      <protection hidden="1"/>
    </xf>
    <xf numFmtId="183" fontId="0" fillId="0" borderId="0" xfId="46" applyFont="1" applyFill="1" applyBorder="1" applyAlignment="1" applyProtection="1">
      <alignment horizontal="left"/>
      <protection/>
    </xf>
    <xf numFmtId="18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16" fillId="37" borderId="13" xfId="0" applyFont="1" applyFill="1" applyBorder="1" applyAlignment="1">
      <alignment/>
    </xf>
    <xf numFmtId="0" fontId="17" fillId="0" borderId="0" xfId="0" applyFont="1" applyAlignment="1">
      <alignment/>
    </xf>
    <xf numFmtId="0" fontId="0" fillId="34" borderId="10" xfId="0" applyFont="1" applyFill="1" applyBorder="1" applyAlignment="1">
      <alignment vertical="center" wrapText="1"/>
    </xf>
    <xf numFmtId="0" fontId="8" fillId="0" borderId="12" xfId="0" applyFont="1" applyBorder="1" applyAlignment="1" applyProtection="1">
      <alignment horizontal="left"/>
      <protection locked="0"/>
    </xf>
    <xf numFmtId="214" fontId="8" fillId="0" borderId="1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214" fontId="9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9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83" fontId="8" fillId="0" borderId="0" xfId="46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52925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529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1676400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2457450"/>
          <a:chOff x="520" y="6"/>
          <a:chExt cx="188" cy="90"/>
        </a:xfrm>
        <a:solidFill>
          <a:srgbClr val="FFFFFF"/>
        </a:solidFill>
      </xdr:grpSpPr>
      <xdr:sp>
        <xdr:nvSpPr>
          <xdr:cNvPr id="4" name="Caixa de texto 2"/>
          <xdr:cNvSpPr txBox="1">
            <a:spLocks noChangeArrowheads="1"/>
          </xdr:cNvSpPr>
        </xdr:nvSpPr>
        <xdr:spPr>
          <a:xfrm>
            <a:off x="520" y="6"/>
            <a:ext cx="188" cy="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COMISSÃO PERMANENTE DE LICITAÇÕES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PROCESSO ________________________ 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600" b="0" i="0" u="none" baseline="0">
                <a:solidFill>
                  <a:srgbClr val="333399"/>
                </a:solidFill>
                <a:latin typeface="Calibri"/>
                <a:ea typeface="Calibri"/>
                <a:cs typeface="Calibri"/>
              </a:rPr>
              <a:t>RÚBRICA  ______________ FLS _______
</a:t>
            </a:r>
            <a:r>
              <a:rPr lang="en-US" cap="none" sz="6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Caixa de texto 3"/>
          <xdr:cNvSpPr txBox="1">
            <a:spLocks noChangeArrowheads="1"/>
          </xdr:cNvSpPr>
        </xdr:nvSpPr>
        <xdr:spPr>
          <a:xfrm>
            <a:off x="575" y="19"/>
            <a:ext cx="100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3066/21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43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7" customWidth="1"/>
    <col min="5" max="6" width="10.140625" style="14" customWidth="1"/>
    <col min="7" max="7" width="10.140625" style="12" customWidth="1"/>
    <col min="8" max="8" width="11.8515625" style="47" customWidth="1"/>
    <col min="9" max="9" width="11.57421875" style="2" customWidth="1"/>
    <col min="10" max="11" width="9.140625" style="2" customWidth="1"/>
    <col min="12" max="12" width="9.140625" style="42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6"/>
    </row>
    <row r="2" spans="1:7" ht="12.75">
      <c r="A2" s="82" t="s">
        <v>19</v>
      </c>
      <c r="B2" s="82"/>
      <c r="C2" s="82"/>
      <c r="D2" s="82"/>
      <c r="E2" s="82"/>
      <c r="F2" s="82"/>
      <c r="G2" s="82"/>
    </row>
    <row r="3" spans="1:7" ht="12.75">
      <c r="A3" s="82" t="str">
        <f>UPPER(Dados!B1&amp;"  -  "&amp;Dados!B4)</f>
        <v>PREGÃO PRESENCIAL Nº 115/2021  -  ABERTURA DAS PROPOSTAS: 07/12/2021, ÀS 14:00HS</v>
      </c>
      <c r="B3" s="82"/>
      <c r="C3" s="82"/>
      <c r="D3" s="82"/>
      <c r="E3" s="82"/>
      <c r="F3" s="82"/>
      <c r="G3" s="82"/>
    </row>
    <row r="4" spans="1:7" ht="281.25">
      <c r="A4" s="83" t="str">
        <f>Dados!B3</f>
        <v>AQUISIÇÃO DE ELETRODOMÉSTICOS E UTENSÍLIOS DE ACONDICIONAMENTO DE ALIMENTOS - SMEC</v>
      </c>
      <c r="B4" s="83"/>
      <c r="C4" s="83"/>
      <c r="D4" s="83"/>
      <c r="E4" s="83"/>
      <c r="F4" s="83"/>
      <c r="G4" s="83"/>
    </row>
    <row r="5" spans="1:7" ht="12.75">
      <c r="A5" s="82" t="str">
        <f>Dados!B2</f>
        <v>PROCESSO ADMINISTRATIVO N° 3066/2021 de 26/11/2020</v>
      </c>
      <c r="B5" s="82"/>
      <c r="C5" s="82"/>
      <c r="D5" s="82"/>
      <c r="E5" s="82"/>
      <c r="F5" s="82"/>
      <c r="G5" s="82"/>
    </row>
    <row r="6" spans="1:7" ht="12.75">
      <c r="A6" s="60" t="str">
        <f>Dados!B7</f>
        <v>MENOR PREÇO POR ITEM</v>
      </c>
      <c r="B6" s="60"/>
      <c r="C6" s="80" t="s">
        <v>29</v>
      </c>
      <c r="D6" s="80"/>
      <c r="E6" s="81">
        <f>Dados!B8</f>
        <v>109487.36</v>
      </c>
      <c r="F6" s="81"/>
      <c r="G6" s="60"/>
    </row>
    <row r="7" spans="1:7" ht="2.25" customHeight="1">
      <c r="A7" s="6"/>
      <c r="B7" s="6"/>
      <c r="C7" s="6"/>
      <c r="D7" s="28"/>
      <c r="E7" s="15"/>
      <c r="F7" s="15"/>
      <c r="G7" s="11"/>
    </row>
    <row r="8" spans="1:12" s="8" customFormat="1" ht="12" customHeight="1">
      <c r="A8" s="16" t="s">
        <v>0</v>
      </c>
      <c r="B8" s="73"/>
      <c r="C8" s="73"/>
      <c r="D8" s="73"/>
      <c r="E8" s="73"/>
      <c r="F8" s="73"/>
      <c r="G8" s="73"/>
      <c r="H8" s="48"/>
      <c r="L8" s="41"/>
    </row>
    <row r="9" spans="1:13" s="8" customFormat="1" ht="12" customHeight="1">
      <c r="A9" s="16" t="s">
        <v>1</v>
      </c>
      <c r="B9" s="74"/>
      <c r="C9" s="74"/>
      <c r="D9" s="74"/>
      <c r="E9" s="74"/>
      <c r="F9" s="74"/>
      <c r="G9" s="74"/>
      <c r="H9" s="48"/>
      <c r="L9" s="41"/>
      <c r="M9" s="41"/>
    </row>
    <row r="10" spans="1:12" s="8" customFormat="1" ht="12" customHeight="1">
      <c r="A10" s="16" t="s">
        <v>2</v>
      </c>
      <c r="B10" s="67"/>
      <c r="C10" s="29" t="s">
        <v>8</v>
      </c>
      <c r="D10" s="79"/>
      <c r="E10" s="79"/>
      <c r="F10" s="79"/>
      <c r="G10" s="79"/>
      <c r="H10" s="48"/>
      <c r="L10" s="41"/>
    </row>
    <row r="11" spans="1:7" ht="4.5" customHeight="1">
      <c r="A11" s="3"/>
      <c r="B11" s="31"/>
      <c r="C11" s="31"/>
      <c r="D11" s="32"/>
      <c r="E11" s="58"/>
      <c r="F11" s="33"/>
      <c r="G11" s="34"/>
    </row>
    <row r="12" spans="1:12" s="8" customFormat="1" ht="22.5">
      <c r="A12" s="36" t="s">
        <v>3</v>
      </c>
      <c r="B12" s="36" t="s">
        <v>4</v>
      </c>
      <c r="C12" s="36" t="s">
        <v>5</v>
      </c>
      <c r="D12" s="36" t="s">
        <v>6</v>
      </c>
      <c r="E12" s="53" t="s">
        <v>25</v>
      </c>
      <c r="F12" s="53" t="s">
        <v>26</v>
      </c>
      <c r="G12" s="36" t="s">
        <v>7</v>
      </c>
      <c r="H12" s="48"/>
      <c r="L12" s="41"/>
    </row>
    <row r="13" spans="1:12" s="8" customFormat="1" ht="157.5">
      <c r="A13" s="37">
        <v>1</v>
      </c>
      <c r="B13" s="35" t="s">
        <v>44</v>
      </c>
      <c r="C13" s="38" t="s">
        <v>5</v>
      </c>
      <c r="D13" s="56">
        <v>5</v>
      </c>
      <c r="E13" s="59">
        <v>2937.46</v>
      </c>
      <c r="F13" s="68"/>
      <c r="G13" s="39">
        <f>IF(F13="","",IF(ISTEXT(F13),"NC",F13*D13))</f>
      </c>
      <c r="H13" s="48"/>
      <c r="K13" s="7"/>
      <c r="L13" s="41"/>
    </row>
    <row r="14" spans="1:12" s="8" customFormat="1" ht="146.25">
      <c r="A14" s="37">
        <v>2</v>
      </c>
      <c r="B14" s="35" t="s">
        <v>45</v>
      </c>
      <c r="C14" s="38" t="s">
        <v>5</v>
      </c>
      <c r="D14" s="56">
        <v>14</v>
      </c>
      <c r="E14" s="59">
        <v>2229.23</v>
      </c>
      <c r="F14" s="68"/>
      <c r="G14" s="39">
        <f aca="true" t="shared" si="0" ref="G14:G26">IF(F14="","",IF(ISTEXT(F14),"NC",F14*D14))</f>
      </c>
      <c r="H14" s="48"/>
      <c r="K14" s="7"/>
      <c r="L14" s="41"/>
    </row>
    <row r="15" spans="1:12" s="8" customFormat="1" ht="45">
      <c r="A15" s="37">
        <v>3</v>
      </c>
      <c r="B15" s="35" t="s">
        <v>46</v>
      </c>
      <c r="C15" s="38" t="s">
        <v>5</v>
      </c>
      <c r="D15" s="56">
        <v>54</v>
      </c>
      <c r="E15" s="59">
        <v>88.71</v>
      </c>
      <c r="F15" s="68"/>
      <c r="G15" s="39">
        <f t="shared" si="0"/>
      </c>
      <c r="H15" s="48"/>
      <c r="K15" s="7"/>
      <c r="L15" s="41"/>
    </row>
    <row r="16" spans="1:12" s="8" customFormat="1" ht="45">
      <c r="A16" s="37">
        <v>4</v>
      </c>
      <c r="B16" s="35" t="s">
        <v>47</v>
      </c>
      <c r="C16" s="38" t="s">
        <v>5</v>
      </c>
      <c r="D16" s="56">
        <v>27</v>
      </c>
      <c r="E16" s="59">
        <v>32.63</v>
      </c>
      <c r="F16" s="68"/>
      <c r="G16" s="39">
        <f t="shared" si="0"/>
      </c>
      <c r="H16" s="48"/>
      <c r="K16" s="7"/>
      <c r="L16" s="41"/>
    </row>
    <row r="17" spans="1:12" s="8" customFormat="1" ht="33.75">
      <c r="A17" s="37">
        <v>5</v>
      </c>
      <c r="B17" s="35" t="s">
        <v>48</v>
      </c>
      <c r="C17" s="38" t="s">
        <v>5</v>
      </c>
      <c r="D17" s="56">
        <v>40</v>
      </c>
      <c r="E17" s="59">
        <v>49.07</v>
      </c>
      <c r="F17" s="68"/>
      <c r="G17" s="39">
        <f t="shared" si="0"/>
      </c>
      <c r="H17" s="48"/>
      <c r="K17" s="7"/>
      <c r="L17" s="41"/>
    </row>
    <row r="18" spans="1:12" s="8" customFormat="1" ht="101.25">
      <c r="A18" s="37">
        <v>6</v>
      </c>
      <c r="B18" s="35" t="s">
        <v>49</v>
      </c>
      <c r="C18" s="38" t="s">
        <v>5</v>
      </c>
      <c r="D18" s="56">
        <v>8</v>
      </c>
      <c r="E18" s="59">
        <v>116.99</v>
      </c>
      <c r="F18" s="68"/>
      <c r="G18" s="39">
        <f t="shared" si="0"/>
      </c>
      <c r="H18" s="48"/>
      <c r="K18" s="7"/>
      <c r="L18" s="41"/>
    </row>
    <row r="19" spans="1:12" s="8" customFormat="1" ht="56.25">
      <c r="A19" s="37">
        <v>7</v>
      </c>
      <c r="B19" s="35" t="s">
        <v>50</v>
      </c>
      <c r="C19" s="38" t="s">
        <v>5</v>
      </c>
      <c r="D19" s="56">
        <v>38</v>
      </c>
      <c r="E19" s="59">
        <v>230.8</v>
      </c>
      <c r="F19" s="68"/>
      <c r="G19" s="39">
        <f t="shared" si="0"/>
      </c>
      <c r="H19" s="48"/>
      <c r="K19" s="7"/>
      <c r="L19" s="41"/>
    </row>
    <row r="20" spans="1:12" s="8" customFormat="1" ht="45">
      <c r="A20" s="37">
        <v>8</v>
      </c>
      <c r="B20" s="35" t="s">
        <v>51</v>
      </c>
      <c r="C20" s="38" t="s">
        <v>5</v>
      </c>
      <c r="D20" s="56">
        <v>6</v>
      </c>
      <c r="E20" s="59">
        <v>2370.77</v>
      </c>
      <c r="F20" s="68"/>
      <c r="G20" s="39">
        <f t="shared" si="0"/>
      </c>
      <c r="H20" s="48"/>
      <c r="K20" s="7"/>
      <c r="L20" s="41"/>
    </row>
    <row r="21" spans="1:12" s="8" customFormat="1" ht="45">
      <c r="A21" s="37">
        <v>9</v>
      </c>
      <c r="B21" s="35" t="s">
        <v>52</v>
      </c>
      <c r="C21" s="38" t="s">
        <v>5</v>
      </c>
      <c r="D21" s="56">
        <v>3</v>
      </c>
      <c r="E21" s="59">
        <v>2370.77</v>
      </c>
      <c r="F21" s="68"/>
      <c r="G21" s="39">
        <f t="shared" si="0"/>
      </c>
      <c r="H21" s="48"/>
      <c r="K21" s="7"/>
      <c r="L21" s="41"/>
    </row>
    <row r="22" spans="1:12" s="8" customFormat="1" ht="157.5">
      <c r="A22" s="37">
        <v>10</v>
      </c>
      <c r="B22" s="35" t="s">
        <v>53</v>
      </c>
      <c r="C22" s="38" t="s">
        <v>5</v>
      </c>
      <c r="D22" s="56">
        <v>19</v>
      </c>
      <c r="E22" s="59">
        <v>934.51</v>
      </c>
      <c r="F22" s="68"/>
      <c r="G22" s="39">
        <f t="shared" si="0"/>
      </c>
      <c r="H22" s="48"/>
      <c r="K22" s="7"/>
      <c r="L22" s="41"/>
    </row>
    <row r="23" spans="1:12" s="8" customFormat="1" ht="157.5">
      <c r="A23" s="37">
        <v>11</v>
      </c>
      <c r="B23" s="35" t="s">
        <v>54</v>
      </c>
      <c r="C23" s="38" t="s">
        <v>5</v>
      </c>
      <c r="D23" s="56">
        <v>4</v>
      </c>
      <c r="E23" s="59">
        <v>1088.88</v>
      </c>
      <c r="F23" s="68"/>
      <c r="G23" s="39">
        <f t="shared" si="0"/>
      </c>
      <c r="H23" s="48"/>
      <c r="K23" s="7"/>
      <c r="L23" s="41"/>
    </row>
    <row r="24" spans="1:12" s="8" customFormat="1" ht="33.75">
      <c r="A24" s="37">
        <v>12</v>
      </c>
      <c r="B24" s="35" t="s">
        <v>55</v>
      </c>
      <c r="C24" s="38" t="s">
        <v>5</v>
      </c>
      <c r="D24" s="56">
        <v>1</v>
      </c>
      <c r="E24" s="59">
        <v>787.33</v>
      </c>
      <c r="F24" s="68"/>
      <c r="G24" s="39">
        <f t="shared" si="0"/>
      </c>
      <c r="H24" s="48"/>
      <c r="K24" s="7"/>
      <c r="L24" s="41"/>
    </row>
    <row r="25" spans="1:12" s="8" customFormat="1" ht="22.5">
      <c r="A25" s="37">
        <v>13</v>
      </c>
      <c r="B25" s="35" t="s">
        <v>56</v>
      </c>
      <c r="C25" s="38" t="s">
        <v>5</v>
      </c>
      <c r="D25" s="56">
        <v>1</v>
      </c>
      <c r="E25" s="59">
        <v>134.9</v>
      </c>
      <c r="F25" s="68"/>
      <c r="G25" s="39">
        <f t="shared" si="0"/>
      </c>
      <c r="H25" s="48"/>
      <c r="K25" s="7"/>
      <c r="L25" s="41"/>
    </row>
    <row r="26" spans="1:12" s="8" customFormat="1" ht="67.5">
      <c r="A26" s="37">
        <v>14</v>
      </c>
      <c r="B26" s="35" t="s">
        <v>57</v>
      </c>
      <c r="C26" s="38" t="s">
        <v>5</v>
      </c>
      <c r="D26" s="56">
        <v>80</v>
      </c>
      <c r="E26" s="59">
        <v>23.5</v>
      </c>
      <c r="F26" s="68"/>
      <c r="G26" s="39">
        <f t="shared" si="0"/>
      </c>
      <c r="H26" s="48"/>
      <c r="K26" s="7"/>
      <c r="L26" s="41"/>
    </row>
    <row r="27" spans="1:12" s="30" customFormat="1" ht="9">
      <c r="A27" s="40"/>
      <c r="E27" s="54"/>
      <c r="F27" s="75" t="s">
        <v>27</v>
      </c>
      <c r="G27" s="76"/>
      <c r="H27" s="49"/>
      <c r="L27" s="43"/>
    </row>
    <row r="28" spans="6:8" ht="14.25" customHeight="1">
      <c r="F28" s="77">
        <f>IF(SUM(G13:G26)=0,"",SUM(G13:G26))</f>
      </c>
      <c r="G28" s="78"/>
      <c r="H28" s="50"/>
    </row>
    <row r="29" spans="1:12" s="44" customFormat="1" ht="22.5" customHeight="1">
      <c r="A29" s="72" t="str">
        <f>" - "&amp;Dados!B23</f>
        <v> - O objeto do presente termo de referência será recebido em remessa única pela Secretaria Municipal de Educação, cujos itens deverão ser entregues com prazo não superior a 20 dias úteis após recebimento da nota de empenho.</v>
      </c>
      <c r="B29" s="72"/>
      <c r="C29" s="72"/>
      <c r="D29" s="72"/>
      <c r="E29" s="72"/>
      <c r="F29" s="72"/>
      <c r="G29" s="72"/>
      <c r="H29" s="51"/>
      <c r="L29" s="45"/>
    </row>
    <row r="30" spans="1:12" s="44" customFormat="1" ht="22.5" customHeight="1">
      <c r="A30" s="72" t="str">
        <f>" - "&amp;Dados!B24</f>
        <v> - Os itens deverão ser entregues no setor de Almoxarifado, Rua Dr. Carolino Ribeiro de Moura, S/N, Centro,CEP: 28637000 no horário das 09:00 às  12:00 horas e de 14:00  às 17:00 horas. Sendo o frete, carga e descarga por conta do fornecedor até o local indicado.</v>
      </c>
      <c r="B30" s="72"/>
      <c r="C30" s="72"/>
      <c r="D30" s="72"/>
      <c r="E30" s="72"/>
      <c r="F30" s="72"/>
      <c r="G30" s="72"/>
      <c r="H30" s="51"/>
      <c r="L30" s="45"/>
    </row>
    <row r="31" spans="1:12" s="44" customFormat="1" ht="9">
      <c r="A31" s="72" t="str">
        <f>" - "&amp;Dados!B25</f>
        <v> - O pagamento do objeto de que trata o PREGÃO PRESENCIAL 115/2021, será efetuado pela Tesouraria da Prefeitura Municipal de Sumidouro.</v>
      </c>
      <c r="B31" s="72"/>
      <c r="C31" s="72"/>
      <c r="D31" s="72"/>
      <c r="E31" s="72"/>
      <c r="F31" s="72"/>
      <c r="G31" s="72"/>
      <c r="H31" s="51"/>
      <c r="L31" s="45"/>
    </row>
    <row r="32" spans="1:12" s="30" customFormat="1" ht="9">
      <c r="A32" s="72" t="str">
        <f>" - "&amp;Dados!B26</f>
        <v> - Proposta válida por 60 (sessenta) dias</v>
      </c>
      <c r="B32" s="72"/>
      <c r="C32" s="72"/>
      <c r="D32" s="72"/>
      <c r="E32" s="72"/>
      <c r="F32" s="72"/>
      <c r="G32" s="72"/>
      <c r="H32" s="49"/>
      <c r="L32" s="43"/>
    </row>
    <row r="33" ht="12.75">
      <c r="H33" s="52"/>
    </row>
    <row r="34" ht="12.75">
      <c r="H34" s="52"/>
    </row>
    <row r="35" ht="12.75">
      <c r="H35" s="52"/>
    </row>
    <row r="36" ht="12.75">
      <c r="H36" s="52"/>
    </row>
    <row r="37" ht="12.75">
      <c r="H37" s="52"/>
    </row>
    <row r="38" ht="12.75">
      <c r="H38" s="52"/>
    </row>
    <row r="39" spans="2:7" ht="12.75" customHeight="1">
      <c r="B39" s="1"/>
      <c r="D39" s="1"/>
      <c r="G39" s="1"/>
    </row>
    <row r="40" spans="2:7" ht="12.75">
      <c r="B40" s="1"/>
      <c r="D40" s="1"/>
      <c r="G40" s="1"/>
    </row>
    <row r="41" spans="2:7" ht="12.75">
      <c r="B41" s="1"/>
      <c r="D41" s="1"/>
      <c r="G41" s="1"/>
    </row>
    <row r="42" spans="2:7" ht="12.75">
      <c r="B42" s="1"/>
      <c r="D42" s="1"/>
      <c r="G42" s="1"/>
    </row>
    <row r="43" spans="2:7" ht="12.75">
      <c r="B43" s="1"/>
      <c r="D43" s="1"/>
      <c r="G43" s="1"/>
    </row>
  </sheetData>
  <sheetProtection password="CE28" sheet="1"/>
  <autoFilter ref="A11:G32"/>
  <mergeCells count="15">
    <mergeCell ref="C6:D6"/>
    <mergeCell ref="E6:F6"/>
    <mergeCell ref="A2:G2"/>
    <mergeCell ref="A3:G3"/>
    <mergeCell ref="A4:G4"/>
    <mergeCell ref="A5:G5"/>
    <mergeCell ref="A29:G29"/>
    <mergeCell ref="A30:G30"/>
    <mergeCell ref="A31:G31"/>
    <mergeCell ref="B8:G8"/>
    <mergeCell ref="A32:G32"/>
    <mergeCell ref="B9:G9"/>
    <mergeCell ref="F27:G27"/>
    <mergeCell ref="F28:G28"/>
    <mergeCell ref="D10:G10"/>
  </mergeCells>
  <conditionalFormatting sqref="F27">
    <cfRule type="expression" priority="1" dxfId="12" stopIfTrue="1">
      <formula>IF($J27="Empate",IF(H27=1,TRUE(),FALSE()),FALSE())</formula>
    </cfRule>
    <cfRule type="expression" priority="2" dxfId="13" stopIfTrue="1">
      <formula>IF(H27="&gt;",FALSE(),IF(H27&gt;0,TRUE(),FALSE()))</formula>
    </cfRule>
    <cfRule type="expression" priority="3" dxfId="0" stopIfTrue="1">
      <formula>IF(H27="&gt;",TRUE(),FALSE())</formula>
    </cfRule>
  </conditionalFormatting>
  <conditionalFormatting sqref="F28">
    <cfRule type="expression" priority="4" dxfId="9" stopIfTrue="1">
      <formula>IF($J27="OK",IF(H27=1,TRUE(),FALSE()),FALSE())</formula>
    </cfRule>
    <cfRule type="expression" priority="5" dxfId="14" stopIfTrue="1">
      <formula>IF($J27="Empate",IF(H27=1,TRUE(),FALSE()),FALSE())</formula>
    </cfRule>
    <cfRule type="expression" priority="6" dxfId="7" stopIfTrue="1">
      <formula>IF($J27="Empate",IF(H27=2,TRUE(),FALSE()),FALSE())</formula>
    </cfRule>
  </conditionalFormatting>
  <conditionalFormatting sqref="F13:F26">
    <cfRule type="cellIs" priority="11" dxfId="6" operator="equal" stopIfTrue="1">
      <formula>""</formula>
    </cfRule>
  </conditionalFormatting>
  <conditionalFormatting sqref="D13:D26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26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26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9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4.42187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7" t="s">
        <v>9</v>
      </c>
      <c r="B1" s="10" t="s">
        <v>38</v>
      </c>
      <c r="E1" s="4"/>
      <c r="F1" s="4"/>
      <c r="G1" s="4"/>
    </row>
    <row r="2" spans="1:7" ht="12.75">
      <c r="A2" s="17" t="s">
        <v>10</v>
      </c>
      <c r="B2" s="5" t="s">
        <v>39</v>
      </c>
      <c r="E2" s="4"/>
      <c r="F2" s="4"/>
      <c r="G2" s="4"/>
    </row>
    <row r="3" spans="1:7" ht="12.75">
      <c r="A3" s="17" t="s">
        <v>11</v>
      </c>
      <c r="B3" s="5" t="s">
        <v>60</v>
      </c>
      <c r="C3" s="5"/>
      <c r="E3" s="4"/>
      <c r="F3" s="4"/>
      <c r="G3" s="4"/>
    </row>
    <row r="4" spans="1:7" ht="12.75">
      <c r="A4" s="17" t="s">
        <v>12</v>
      </c>
      <c r="B4" s="10" t="s">
        <v>61</v>
      </c>
      <c r="C4" s="5"/>
      <c r="E4" s="4"/>
      <c r="F4" s="4"/>
      <c r="G4" s="4"/>
    </row>
    <row r="5" spans="1:7" ht="12.75">
      <c r="A5" s="17" t="s">
        <v>13</v>
      </c>
      <c r="B5" s="10" t="s">
        <v>32</v>
      </c>
      <c r="C5" s="5"/>
      <c r="E5" s="4"/>
      <c r="F5" s="4"/>
      <c r="G5" s="4"/>
    </row>
    <row r="6" spans="1:7" ht="12.75">
      <c r="A6" s="17" t="s">
        <v>37</v>
      </c>
      <c r="B6" s="13" t="s">
        <v>33</v>
      </c>
      <c r="C6" s="5"/>
      <c r="E6" s="4"/>
      <c r="F6" s="4"/>
      <c r="G6" s="4"/>
    </row>
    <row r="7" spans="1:7" ht="12.75">
      <c r="A7" s="17" t="s">
        <v>14</v>
      </c>
      <c r="B7" s="5" t="s">
        <v>30</v>
      </c>
      <c r="C7" s="5"/>
      <c r="E7" s="4"/>
      <c r="F7" s="4"/>
      <c r="G7" s="4"/>
    </row>
    <row r="8" spans="1:7" ht="12.75">
      <c r="A8" s="26" t="s">
        <v>23</v>
      </c>
      <c r="B8" s="55">
        <v>109487.36</v>
      </c>
      <c r="C8" s="5"/>
      <c r="E8" s="4"/>
      <c r="F8" s="4"/>
      <c r="G8" s="4"/>
    </row>
    <row r="9" spans="1:7" ht="12.75">
      <c r="A9" s="18" t="s">
        <v>0</v>
      </c>
      <c r="E9" s="4"/>
      <c r="F9" s="4"/>
      <c r="G9" s="4"/>
    </row>
    <row r="10" spans="1:7" ht="12.75">
      <c r="A10" s="19" t="s">
        <v>2</v>
      </c>
      <c r="E10" s="4"/>
      <c r="F10" s="4"/>
      <c r="G10" s="4"/>
    </row>
    <row r="11" spans="1:7" ht="12.75">
      <c r="A11" s="20" t="s">
        <v>8</v>
      </c>
      <c r="E11" s="4"/>
      <c r="F11" s="4"/>
      <c r="G11" s="4"/>
    </row>
    <row r="12" spans="1:7" ht="12.75">
      <c r="A12" s="19" t="s">
        <v>20</v>
      </c>
      <c r="E12" s="4"/>
      <c r="F12" s="4"/>
      <c r="G12" s="4"/>
    </row>
    <row r="13" spans="1:7" ht="12.75">
      <c r="A13" s="19" t="s">
        <v>24</v>
      </c>
      <c r="E13" s="4"/>
      <c r="F13" s="4"/>
      <c r="G13" s="4"/>
    </row>
    <row r="14" spans="1:7" ht="12.75">
      <c r="A14" s="19" t="s">
        <v>34</v>
      </c>
      <c r="E14" s="4"/>
      <c r="F14" s="4"/>
      <c r="G14" s="4"/>
    </row>
    <row r="15" spans="1:7" ht="12.75">
      <c r="A15" s="19" t="s">
        <v>35</v>
      </c>
      <c r="E15" s="4"/>
      <c r="F15" s="4"/>
      <c r="G15" s="4"/>
    </row>
    <row r="16" spans="1:7" ht="12.75">
      <c r="A16" s="64" t="s">
        <v>36</v>
      </c>
      <c r="B16" s="25"/>
      <c r="E16" s="25"/>
      <c r="F16" s="4"/>
      <c r="G16" s="4"/>
    </row>
    <row r="17" spans="1:13" s="24" customFormat="1" ht="12.75">
      <c r="A17" s="23" t="s">
        <v>21</v>
      </c>
      <c r="B17" s="62" t="s">
        <v>40</v>
      </c>
      <c r="C17" s="62"/>
      <c r="D17" s="62"/>
      <c r="E17" s="25"/>
      <c r="F17" s="25"/>
      <c r="G17" s="25"/>
      <c r="H17" s="25"/>
      <c r="I17" s="25"/>
      <c r="J17" s="25"/>
      <c r="K17" s="25"/>
      <c r="L17" s="25"/>
      <c r="M17" s="25"/>
    </row>
    <row r="18" spans="1:256" s="24" customFormat="1" ht="25.5">
      <c r="A18" s="23" t="s">
        <v>22</v>
      </c>
      <c r="B18" s="70" t="s">
        <v>58</v>
      </c>
      <c r="C18" s="57"/>
      <c r="D18" s="57"/>
      <c r="E18" s="57"/>
      <c r="F18" s="57"/>
      <c r="G18" s="57"/>
      <c r="H18" s="25"/>
      <c r="I18" s="25"/>
      <c r="J18" s="25"/>
      <c r="K18" s="25"/>
      <c r="L18" s="25"/>
      <c r="M18" s="25"/>
      <c r="IV18" s="25"/>
    </row>
    <row r="19" spans="1:7" ht="12.75">
      <c r="A19" s="65"/>
      <c r="B19" s="69"/>
      <c r="E19" s="4"/>
      <c r="F19" s="25"/>
      <c r="G19" s="25"/>
    </row>
    <row r="20" spans="2:7" ht="12.75">
      <c r="B20" s="25"/>
      <c r="E20" s="61"/>
      <c r="F20" s="25"/>
      <c r="G20" s="25"/>
    </row>
    <row r="21" spans="5:7" ht="12.75">
      <c r="E21" s="61"/>
      <c r="F21" s="61"/>
      <c r="G21" s="61"/>
    </row>
    <row r="22" spans="5:7" ht="12.75">
      <c r="E22" s="61"/>
      <c r="F22" s="61"/>
      <c r="G22" s="61"/>
    </row>
    <row r="23" spans="1:7" ht="51">
      <c r="A23" s="21" t="s">
        <v>15</v>
      </c>
      <c r="B23" s="71" t="s">
        <v>59</v>
      </c>
      <c r="E23" s="4"/>
      <c r="F23" s="4"/>
      <c r="G23" s="61"/>
    </row>
    <row r="24" spans="1:7" ht="63.75">
      <c r="A24" s="21" t="s">
        <v>16</v>
      </c>
      <c r="B24" s="57" t="s">
        <v>42</v>
      </c>
      <c r="E24" s="4"/>
      <c r="F24" s="4"/>
      <c r="G24" s="61"/>
    </row>
    <row r="25" spans="1:7" ht="38.25">
      <c r="A25" s="21" t="s">
        <v>17</v>
      </c>
      <c r="B25" s="57" t="s">
        <v>41</v>
      </c>
      <c r="C25" s="9"/>
      <c r="E25" s="4"/>
      <c r="F25" s="4"/>
      <c r="G25" s="61"/>
    </row>
    <row r="26" spans="1:7" ht="25.5">
      <c r="A26" s="21" t="s">
        <v>18</v>
      </c>
      <c r="B26" s="22" t="s">
        <v>28</v>
      </c>
      <c r="E26" s="4"/>
      <c r="F26" s="4"/>
      <c r="G26" s="4"/>
    </row>
    <row r="27" spans="1:2" ht="12.75">
      <c r="A27" s="66" t="s">
        <v>31</v>
      </c>
      <c r="B27" s="63" t="s">
        <v>43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2021-10-18T20:17:50Z</cp:lastPrinted>
  <dcterms:created xsi:type="dcterms:W3CDTF">2006-04-18T17:38:46Z</dcterms:created>
  <dcterms:modified xsi:type="dcterms:W3CDTF">2021-11-18T15:28:37Z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