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Preços'!$A$11:$G$22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<sst xmlns="http://schemas.openxmlformats.org/spreadsheetml/2006/main" count="56" uniqueCount="50">
  <si>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</si>
  <si>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</si>
  <si>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</si>
  <si>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</si>
  <si>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</si>
  <si>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</si>
  <si>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</si>
  <si>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</si>
  <si>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</si>
  <si>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</si>
  <si>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</si>
  <si>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</si>
  <si>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</si>
  <si>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</si>
  <si>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</si>
  <si>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</si>
  <si>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</si>
  <si>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</si>
  <si>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</si>
  <si>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</si>
  <si>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</si>
  <si>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</si>
  <si>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</si>
  <si>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</si>
  <si>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</si>
  <si>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</si>
  <si>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</si>
  <si>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</si>
  <si>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</si>
  <si>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</si>
  <si>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</si>
  <si>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O não cumprimento do disposto acarretará a anulação do empenho bem como a aplicação das penalidades previstas no edital e a convocação do fornecedor subseqüente considerando a ordem de classificação do certame.</t>
  </si>
  <si>
    <t>ITEM</t>
  </si>
  <si>
    <t>Homologação: __/__/2019</t>
  </si>
  <si>
    <t>Previsão Publicação: __/__/2019</t>
  </si>
  <si>
    <t>MENOR PREÇO GLOBAL</t>
  </si>
  <si>
    <t>CONTRATAÇÃO DE INSTITUIÇÃO PARA REALIZAÇÃO DE CONCURSO PÚBLICO - NÍVEL FUNDAMENTAL INCOMPLETO</t>
  </si>
  <si>
    <t>VLR</t>
  </si>
  <si>
    <t>CONTRATAÇÃO DE INSTITUIÇÃO PARA REALIZAÇÃO DE CONCURSO PÚBLICO - NÍVEL FUNDAMENTAL COMPLETO</t>
  </si>
  <si>
    <t>CONTRATAÇÃO DE INSTITUIÇÃO PARA REALIZAÇÃO DE CONCURSO PÚBLICO - NÍVEL MÉDIO COMPLETO</t>
  </si>
  <si>
    <t>CONTRATAÇÃO DE INSTITUIÇÃO PARA REALIZAÇÃO DE CONCURSO PÚBLICO - NÍVEL SUPERIOR</t>
  </si>
  <si>
    <t>Sec. Administração</t>
  </si>
  <si>
    <t>Nº 1401.0412800092.024 33.90.39.00-99 - SMAD</t>
  </si>
  <si>
    <t>Prazo do Contrato: A contar de sua assinatura para um período de 02 (dois) anos.</t>
  </si>
  <si>
    <t>O objeto deverá ser executado conforme o detalhamento do termo de referência a contar da emissão da nota de empenho e assinatura de pertinente contrato:</t>
  </si>
  <si>
    <t>CONTRATAÇÃO DE INSTITUIÇÃO PARA REALIZAÇÃO DE CONCURSO PÚBLICO</t>
  </si>
  <si>
    <t>PREGÃO PRESENCIAL Nº 120/2019</t>
  </si>
  <si>
    <t>PROCESSO ADMINISTRATIVO N° 1545/2019 de 30/04/2019</t>
  </si>
  <si>
    <t>O pagamento do objeto de que trata o PREGÃO PRESENCIAL 120/2019, será efetuado pela Tesouraria da Prefeitura Municipal de Sumidouro;</t>
  </si>
  <si>
    <t>Abertura das Propostas: 13/08/2019, às 10:00hs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</si>
</sst>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8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733425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5144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4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0" t="s">
        <v>18</v>
      </c>
      <c r="B2" s="70"/>
      <c r="C2" s="70"/>
      <c r="D2" s="70"/>
      <c r="E2" s="70"/>
      <c r="F2" s="70"/>
      <c r="G2" s="70"/>
    </row>
    <row r="3" spans="1:7" ht="12.75">
      <c r="A3" s="70" t="str">
        <f>UPPER(Dados!B1&amp;"  -  "&amp;Dados!B4)</f>
        <v>PREGÃO PRESENCIAL Nº 120/2019  -  ABERTURA DAS PROPOSTAS: 13/08/2019, ÀS 10:00HS</v>
      </c>
      <c r="B3" s="70"/>
      <c r="C3" s="70"/>
      <c r="D3" s="70"/>
      <c r="E3" s="70"/>
      <c r="F3" s="70"/>
      <c r="G3" s="70"/>
    </row>
    <row r="4" spans="1:7" ht="123.75">
      <c r="A4" s="74" t="str">
        <f>Dados!B3</f>
        <v>CONTRATAÇÃO DE INSTITUIÇÃO PARA REALIZAÇÃO DE CONCURSO PÚBLICO</v>
      </c>
      <c r="B4" s="74"/>
      <c r="C4" s="74"/>
      <c r="D4" s="74"/>
      <c r="E4" s="74"/>
      <c r="F4" s="74"/>
      <c r="G4" s="74"/>
    </row>
    <row r="5" spans="1:7" ht="12.75">
      <c r="A5" s="70" t="str">
        <f>Dados!B2</f>
        <v>PROCESSO ADMINISTRATIVO N° 1545/2019 de 30/04/2019</v>
      </c>
      <c r="B5" s="70"/>
      <c r="C5" s="70"/>
      <c r="D5" s="70"/>
      <c r="E5" s="70"/>
      <c r="F5" s="70"/>
      <c r="G5" s="70"/>
    </row>
    <row r="6" spans="1:7" ht="12.75">
      <c r="A6" s="63" t="str">
        <f>Dados!B7</f>
        <v>MENOR PREÇO GLOBAL</v>
      </c>
      <c r="B6" s="63"/>
      <c r="C6" s="81" t="s">
        <v>28</v>
      </c>
      <c r="D6" s="81"/>
      <c r="E6" s="82">
        <f>Dados!B8</f>
        <v>299000</v>
      </c>
      <c r="F6" s="82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2"/>
      <c r="C8" s="72"/>
      <c r="D8" s="72"/>
      <c r="E8" s="72"/>
      <c r="F8" s="72"/>
      <c r="G8" s="72"/>
      <c r="H8" s="50"/>
      <c r="L8" s="43"/>
    </row>
    <row r="9" spans="1:13" s="8" customFormat="1" ht="12" customHeight="1">
      <c r="A9" s="17" t="s">
        <v>1</v>
      </c>
      <c r="B9" s="73"/>
      <c r="C9" s="73"/>
      <c r="D9" s="73"/>
      <c r="E9" s="73"/>
      <c r="F9" s="73"/>
      <c r="G9" s="73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79"/>
      <c r="E10" s="80"/>
      <c r="F10" s="80"/>
      <c r="G10" s="80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32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30.75" customHeight="1">
      <c r="A13" s="38">
        <v>1</v>
      </c>
      <c r="B13" s="36" t="s">
        <v>36</v>
      </c>
      <c r="C13" s="39" t="s">
        <v>37</v>
      </c>
      <c r="D13" s="59">
        <v>1</v>
      </c>
      <c r="E13" s="62">
        <v>57.5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30.75" customHeight="1">
      <c r="A14" s="38">
        <v>2</v>
      </c>
      <c r="B14" s="36" t="s">
        <v>38</v>
      </c>
      <c r="C14" s="39" t="s">
        <v>37</v>
      </c>
      <c r="D14" s="59">
        <v>1</v>
      </c>
      <c r="E14" s="62">
        <v>67.5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30.75" customHeight="1">
      <c r="A15" s="38">
        <v>3</v>
      </c>
      <c r="B15" s="36" t="s">
        <v>39</v>
      </c>
      <c r="C15" s="39" t="s">
        <v>37</v>
      </c>
      <c r="D15" s="59">
        <v>1</v>
      </c>
      <c r="E15" s="62">
        <v>92.5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30.75" customHeight="1">
      <c r="A16" s="38">
        <v>4</v>
      </c>
      <c r="B16" s="36" t="s">
        <v>40</v>
      </c>
      <c r="C16" s="39" t="s">
        <v>37</v>
      </c>
      <c r="D16" s="59">
        <v>1</v>
      </c>
      <c r="E16" s="62">
        <v>120</v>
      </c>
      <c r="F16" s="57"/>
      <c r="G16" s="40">
        <f>IF(F16="","",IF(ISTEXT(F16),"NC",F16*D16))</f>
      </c>
      <c r="H16" s="50"/>
      <c r="K16" s="7"/>
      <c r="L16" s="43"/>
    </row>
    <row r="17" spans="1:12" s="31" customFormat="1" ht="9">
      <c r="A17" s="42"/>
      <c r="E17" s="56"/>
      <c r="F17" s="75" t="s">
        <v>26</v>
      </c>
      <c r="G17" s="76"/>
      <c r="H17" s="51"/>
      <c r="L17" s="45"/>
    </row>
    <row r="18" spans="6:8" ht="14.25" customHeight="1">
      <c r="F18" s="77">
        <f>IF(SUM(G13:G16)=0,"",SUM(G13:G16))</f>
      </c>
      <c r="G18" s="78"/>
      <c r="H18" s="52"/>
    </row>
    <row r="19" spans="1:12" s="46" customFormat="1" ht="19.5" customHeight="1">
      <c r="A19" s="71" t="str">
        <f>" - "&amp;Dados!B21</f>
        <v> - O objeto deverá ser executado conforme o detalhamento do termo de referência a contar da emissão da nota de empenho e assinatura de pertinente contrato:</v>
      </c>
      <c r="B19" s="71"/>
      <c r="C19" s="71"/>
      <c r="D19" s="71"/>
      <c r="E19" s="71"/>
      <c r="F19" s="71"/>
      <c r="G19" s="71"/>
      <c r="H19" s="53"/>
      <c r="L19" s="47"/>
    </row>
    <row r="20" spans="1:12" s="46" customFormat="1" ht="22.5" customHeight="1">
      <c r="A20" s="71" t="str">
        <f>" - "&amp;Dados!B22</f>
        <v> - O não cumprimento do disposto acarretará a anulação do empenho bem como a aplicação das penalidades previstas no edital e a convocação do fornecedor subseqüente considerando a ordem de classificação do certame.</v>
      </c>
      <c r="B20" s="71"/>
      <c r="C20" s="71"/>
      <c r="D20" s="71"/>
      <c r="E20" s="71"/>
      <c r="F20" s="71"/>
      <c r="G20" s="71"/>
      <c r="H20" s="53"/>
      <c r="L20" s="47"/>
    </row>
    <row r="21" spans="1:12" s="46" customFormat="1" ht="9">
      <c r="A21" s="71" t="str">
        <f>" - "&amp;Dados!B23</f>
        <v> - O pagamento do objeto de que trata o PREGÃO PRESENCIAL 120/2019, será efetuado pela Tesouraria da Prefeitura Municipal de Sumidouro;</v>
      </c>
      <c r="B21" s="71"/>
      <c r="C21" s="71"/>
      <c r="D21" s="71"/>
      <c r="E21" s="71"/>
      <c r="F21" s="71"/>
      <c r="G21" s="71"/>
      <c r="H21" s="53"/>
      <c r="L21" s="47"/>
    </row>
    <row r="22" spans="1:12" s="31" customFormat="1" ht="9">
      <c r="A22" s="71" t="str">
        <f>" - "&amp;Dados!B24</f>
        <v> - Proposta válida por 60 (sessenta) dias</v>
      </c>
      <c r="B22" s="71"/>
      <c r="C22" s="71"/>
      <c r="D22" s="71"/>
      <c r="E22" s="71"/>
      <c r="F22" s="71"/>
      <c r="G22" s="71"/>
      <c r="H22" s="51"/>
      <c r="L22" s="45"/>
    </row>
    <row r="23" ht="12.75">
      <c r="H23" s="54"/>
    </row>
    <row r="24" ht="12.75">
      <c r="H24" s="54"/>
    </row>
  </sheetData>
  <sheetProtection/>
  <autoFilter ref="A11:G22"/>
  <mergeCells count="15">
    <mergeCell ref="A22:G22"/>
    <mergeCell ref="B9:G9"/>
    <mergeCell ref="A3:G3"/>
    <mergeCell ref="A4:G4"/>
    <mergeCell ref="A5:G5"/>
    <mergeCell ref="F17:G17"/>
    <mergeCell ref="F18:G18"/>
    <mergeCell ref="D10:G10"/>
    <mergeCell ref="C6:D6"/>
    <mergeCell ref="E6:F6"/>
    <mergeCell ref="A2:G2"/>
    <mergeCell ref="A19:G19"/>
    <mergeCell ref="A20:G20"/>
    <mergeCell ref="A21:G21"/>
    <mergeCell ref="B8:G8"/>
  </mergeCells>
  <conditionalFormatting sqref="F17">
    <cfRule type="expression" priority="1" dxfId="12" stopIfTrue="1">
      <formula>IF($J17="Empate",IF(H17=1,TRUE(),FALSE()),FALSE())</formula>
    </cfRule>
    <cfRule type="expression" priority="2" dxfId="13" stopIfTrue="1">
      <formula>IF(H17="&gt;",FALSE(),IF(H17&gt;0,TRUE(),FALSE()))</formula>
    </cfRule>
    <cfRule type="expression" priority="3" dxfId="0" stopIfTrue="1">
      <formula>IF(H17="&gt;",TRUE(),FALSE())</formula>
    </cfRule>
  </conditionalFormatting>
  <conditionalFormatting sqref="F18">
    <cfRule type="expression" priority="4" dxfId="9" stopIfTrue="1">
      <formula>IF($J17="OK",IF(H17=1,TRUE(),FALSE()),FALSE())</formula>
    </cfRule>
    <cfRule type="expression" priority="5" dxfId="14" stopIfTrue="1">
      <formula>IF($J17="Empate",IF(H17=1,TRUE(),FALSE()),FALSE())</formula>
    </cfRule>
    <cfRule type="expression" priority="6" dxfId="7" stopIfTrue="1">
      <formula>IF($J17="Empate",IF(H17=2,TRUE(),FALSE()),FALSE())</formula>
    </cfRule>
  </conditionalFormatting>
  <conditionalFormatting sqref="D13:D16">
    <cfRule type="expression" priority="12" dxfId="5" stopIfTrue="1">
      <formula>$A13</formula>
    </cfRule>
  </conditionalFormatting>
  <conditionalFormatting sqref="G13:G16">
    <cfRule type="expression" priority="25" dxfId="0" stopIfTrue="1">
      <formula>IF(ISTEXT(F13),FALSE(),IF(F13&gt;E13,TRUE(),FALSE()))</formula>
    </cfRule>
  </conditionalFormatting>
  <conditionalFormatting sqref="F13:F16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6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46</v>
      </c>
      <c r="E1" s="4"/>
      <c r="F1" s="4"/>
      <c r="G1" s="4"/>
    </row>
    <row r="2" spans="1:7" ht="12.75">
      <c r="A2" s="18" t="s">
        <v>9</v>
      </c>
      <c r="B2" t="s">
        <v>47</v>
      </c>
      <c r="E2" s="4"/>
      <c r="F2" s="4"/>
      <c r="G2" s="4"/>
    </row>
    <row r="3" spans="1:7" ht="12.75">
      <c r="A3" s="18" t="s">
        <v>10</v>
      </c>
      <c r="B3" s="5" t="s">
        <v>45</v>
      </c>
      <c r="C3" s="5"/>
      <c r="E3" s="4"/>
      <c r="F3" s="4"/>
      <c r="G3" s="4"/>
    </row>
    <row r="4" spans="1:7" ht="12.75">
      <c r="A4" s="18" t="s">
        <v>11</v>
      </c>
      <c r="B4" s="11" t="s">
        <v>49</v>
      </c>
      <c r="C4" s="5"/>
      <c r="E4" s="4"/>
      <c r="F4" s="4"/>
      <c r="G4" s="4"/>
    </row>
    <row r="5" spans="1:7" ht="12.75">
      <c r="A5" s="18" t="s">
        <v>12</v>
      </c>
      <c r="B5" s="11" t="s">
        <v>33</v>
      </c>
      <c r="C5" s="5"/>
      <c r="E5" s="4"/>
      <c r="F5" s="4"/>
      <c r="G5" s="4"/>
    </row>
    <row r="6" spans="1:7" ht="12.75">
      <c r="A6" s="18" t="s">
        <v>29</v>
      </c>
      <c r="B6" s="14" t="s">
        <v>34</v>
      </c>
      <c r="C6" s="5"/>
      <c r="E6" s="4"/>
      <c r="F6" s="4"/>
      <c r="G6" s="4"/>
    </row>
    <row r="7" spans="1:7" ht="12.75">
      <c r="A7" s="18" t="s">
        <v>13</v>
      </c>
      <c r="B7" s="5" t="s">
        <v>35</v>
      </c>
      <c r="C7" s="5"/>
      <c r="E7" s="4"/>
      <c r="F7" s="4"/>
      <c r="G7" s="4"/>
    </row>
    <row r="8" spans="1:7" ht="12.75">
      <c r="A8" s="27" t="s">
        <v>22</v>
      </c>
      <c r="B8" s="58">
        <v>299000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41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6" t="s">
        <v>42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38.25">
      <c r="A21" s="22" t="s">
        <v>14</v>
      </c>
      <c r="B21" s="23" t="s">
        <v>44</v>
      </c>
      <c r="E21" s="4"/>
      <c r="F21" s="4"/>
      <c r="G21" s="64"/>
    </row>
    <row r="22" spans="1:7" ht="51">
      <c r="A22" s="22" t="s">
        <v>15</v>
      </c>
      <c r="B22" s="23" t="s">
        <v>31</v>
      </c>
      <c r="E22" s="4"/>
      <c r="F22" s="4"/>
      <c r="G22" s="64"/>
    </row>
    <row r="23" spans="1:7" ht="38.25">
      <c r="A23" s="22" t="s">
        <v>16</v>
      </c>
      <c r="B23" s="23" t="s">
        <v>48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43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2019-07-26T17:55:30Z</cp:lastPrinted>
  <dcterms:created xsi:type="dcterms:W3CDTF">2006-04-18T17:38:46Z</dcterms:created>
  <dcterms:modified xsi:type="dcterms:W3CDTF">2019-07-26T17:55:31Z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