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Preços'!$A$11:$G$109</definedName>
    <definedName name="_GoBack" localSheetId="1">'Dados'!$B$21</definedName>
    <definedName name="_xlfn.BAHTTEXT" hidden="1">#NAME?</definedName>
    <definedName name="_xlnm.Print_Titles" localSheetId="0">'Quadro de Preços'!$1:$12</definedName>
  </definedNames>
  <calcPr fullCalcOnLoad="1"/>
</workbook>
</file>

<file path=xl/comments1.xml><?xml version="1.0" encoding="utf-8"?>
<comments xmlns="http://schemas.openxmlformats.org/spreadsheetml/2006/main">
  <authors>
    <author>Licitacao</author>
  </authors>
  <commentList>
    <comment ref="H1" authorId="0">
      <text>
        <r>
          <rPr>
            <b/>
            <sz val="8"/>
            <rFont val="Tahoma"/>
            <family val="0"/>
          </rPr>
          <t>Instruções:</t>
        </r>
        <r>
          <rPr>
            <sz val="8"/>
            <rFont val="Tahoma"/>
            <family val="0"/>
          </rPr>
          <t xml:space="preserve">
Este comentário não será impresso.
Deverão ser preenchidos todos os campos em amarelo, colocando "NC" nos itens não cotados. Os valores totais serão preenchidos automaticamente.
</t>
        </r>
      </text>
    </comment>
  </commentList>
</comments>
</file>

<file path=xl/sharedStrings.xml><?xml version="1.0" encoding="utf-8"?>
<sst xmlns="http://schemas.openxmlformats.org/spreadsheetml/2006/main" count="229" uniqueCount="139">
  <si>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</si>
  <si>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</si>
  <si>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</si>
  <si>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</si>
  <si>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</si>
  <si>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</si>
  <si>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</si>
  <si>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</si>
  <si>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</si>
  <si>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</si>
  <si>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</si>
  <si>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</si>
  <si>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</si>
  <si>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</si>
  <si>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</si>
  <si>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</si>
  <si>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</si>
  <si>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</si>
  <si>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</si>
  <si>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</si>
  <si>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</si>
  <si>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</si>
  <si>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</si>
  <si>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</si>
  <si>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</si>
  <si>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</si>
  <si>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</si>
  <si>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</si>
  <si>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</si>
  <si>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</si>
  <si>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</si>
  <si>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</si>
  <si>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</si>
  <si>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Homologação: __/__/2019</t>
  </si>
  <si>
    <t>Previsão Publicação: __/__/2019</t>
  </si>
  <si>
    <t>Prazo da Ata: A contar de sua assinatura por um período de 12 meses.</t>
  </si>
  <si>
    <t>PCT</t>
  </si>
  <si>
    <t>ROL</t>
  </si>
  <si>
    <t>FRA</t>
  </si>
  <si>
    <t>Sec. Saúde</t>
  </si>
  <si>
    <t>ABOCATE (JELCO)- Nº 16 (CX C/50 UNIDADES)</t>
  </si>
  <si>
    <t>CX</t>
  </si>
  <si>
    <t>ABOCATE (JELCO)- Nº 20 (CX C/50 UNIDADES)</t>
  </si>
  <si>
    <t>ABOCATE (JELCO)- Nº 22(CX C/50 UNIDADES)</t>
  </si>
  <si>
    <t>ADESIVO PARA FIXAÇÃO DE CATETERES PERIFÉRICOS COMPOSTO POR FILME DE POLIURETANO, TRANSPARENTE, HIPOALERGÊNICO, QUE PERMITE A VISUALIZAÇÃO DO ACESSO VENOSO. • PREVINE INFECÇÕES DE CORRENTE; SANGUÍNEA. • NÃO PERMITE A PERMANÊNCIA DE UMIDADE. • GARANTE UMA FIXAÇÃO SEGURA. • ACOMPANHA 1 FITA PARA REFORÇAR A FIXAÇÃO.; • POSSUI BORDAS REFORÇADAS E FÁCIL SISTEMA DE APLICAÇÃO.; • MODELO: 5 CM X 5,7 CM. • APRESENTAÇÃO: CAIXA COM 100 UNIDADES.; REFERENCIA: LABOR IMPORT</t>
  </si>
  <si>
    <t>ÁGUA DESTILADA – 1.000 ML – ESTÉRIL – FRASCO</t>
  </si>
  <si>
    <t>AGULHA 16 G X 3 ¼’’ COM PONTA TUOHY PARA ANESTESIA PERIDURAL CONTÍNUA, AGULHA PARA ANESTESIA PERIDURAL 16 G, EPIDURAL OU CAUDAL, BISEL TIPO TUOHY, MARCAÇÃO EM
1 CM PARA CONTROLE DE PROFUNDIDADE, COMPRIMENTO 8.1CM, EMPUNHADURA ANATÔMICA, CANHÃO TRANSPARENTE. (REF.BD)</t>
  </si>
  <si>
    <t>ALDODÃO ORTOPÉDICO – 15 CM X 1,0 M 100 %
ALGODÃO ( PACOTE COM 12 UND)</t>
  </si>
  <si>
    <t>ALDODÃO ORTOPÉDICO – 20 CM X 1,0 M 100 %
ALGODÃO ( PACOTE COM 12 UND)</t>
  </si>
  <si>
    <t>APARELHO DE PRESSÃO ADULTO OBESO NÝLON
COM VELCRO PRETO</t>
  </si>
  <si>
    <t>ASPIRADOR DE REDE VACUÔMETRO COM FRASCO DE POLICARBONATO 500ML TAMPA INJETADA EM NYLON COM INSERTO DE METAL, MANÔMETRO DE 0 A 30 HG, BOTÃO DE CONTROLE DO FLUXO DE ASPIRAÇÃO, BICO DE SUCÇÃO E BÓIA DE SEGURANÇA. FRASCO COLETOR AUTOCLAVÁVEL. CONEXÃO PADRÃO ABNT NBR 11906. ANVISA 10432309003</t>
  </si>
  <si>
    <t>BOLSA PARA ÁGUA QUENTE</t>
  </si>
  <si>
    <t>BOLSA PARA COLOSTOMIA DESCARTAVEL PRÉ CORTADA EM 50 mm (PACOTE COM 10 UNIDADE), TAMANHO: 14 x 23 CM, ADESIVO
ESPECIAL DE PRIMEIRA GERAÇÃO E SISTEMA FECHADO.</t>
  </si>
  <si>
    <t>BOTA DE PVC BRANCA CANO LONGO, IMPERMEAVEL, TAM. 36</t>
  </si>
  <si>
    <t>BOTA DE PVC BRANCA CANO LONGO, IMPERMEAVEL, TAM. 37</t>
  </si>
  <si>
    <t>BOTA DE PVC BRANCA CANO LONGO, IMPERMEAVEL, TAM. 38</t>
  </si>
  <si>
    <t>BOTA DE PVC BRANCA CANO LONGO, IMPERMEAVEL, TAM. 39</t>
  </si>
  <si>
    <t>BOTA DE PVC BRANCA CANO LONGO, IMPERMEAVEL, TAM. 40</t>
  </si>
  <si>
    <t>BOTA DE PVC BRANCA CANO LONGO, IMPERMEAVEL, TAM. 41</t>
  </si>
  <si>
    <t>BOTA DE PVC BRANCA CANO LONGO, IMPERMEAVEL, TAM. 42</t>
  </si>
  <si>
    <t>BOTA DE PVC BRANCA CANO LONGO, IMPERMEAVEL, TAM. 43</t>
  </si>
  <si>
    <t>CÂNULA TRAQUEOSTOMIA Nº 8 PVC SEM BALÃO</t>
  </si>
  <si>
    <t>CATETER NASAL P/ OXIGÊNIO TIPO ÓCULOS</t>
  </si>
  <si>
    <t>COLAR CERVICAL DE RESGATE TAMANHO: G</t>
  </si>
  <si>
    <t>COLAR CERVICAL DE RESGATE TAMANHO: M</t>
  </si>
  <si>
    <t>COLAR CERVICAL DE RESGATE TAMANHO: P</t>
  </si>
  <si>
    <t>COLETOR DE URINA DESCARTÁVEL ESTÉRIL COM TAMPA DE ROSCA POTE 80 ML</t>
  </si>
  <si>
    <t>COLETOR DE URINA INFANTIL UNISSEX (PCT C/ 10 UND), Uso pediátrico. • RECIPIENTE DE 18 CM X 7 CM, GRADUADO, COM CAPACIDADE PARA ATÉ 100 ML. • FITA DUPLA FACE, HIPOALERGÊNICA, PARA FIXAÇÃO SEGURA E SEM LESÕES NA PELE. • BORDAS COM SELAGEM DE ALTA RESISTÊNCIA, QUE ASSEGURAM A INTEGRIDADE DO RECIPIENTE, EVITANDO VAZAMENTOS. • ESTERILIZADO POR ÓXIDO DE ETILENO. • MODELO: UNISSEX.</t>
  </si>
  <si>
    <t>COLETOR DE URINA SISTEMA FECHADO CAPACIDADE 2.000 ML</t>
  </si>
  <si>
    <t>CONJUNTO DE MICRONEBULIZAÇÃO COM AR COMPRIMIDO COMPLETO. COMPOSTO: MASCARA ADULTO E INFANTIL, CHICOTE
COM SAÍDA PARA AR COMPRIMIDO, COPO RESERVATÓRIO.</t>
  </si>
  <si>
    <t>DISPOSITIVO PARA TRANSFERÊNCIA DE SOLUÇÕES FÊMEA (TIPO TRANSOFIX)</t>
  </si>
  <si>
    <t>DRENO DE PENROSE Nº 1 – ESTÉRIL (PACOTE COM 12 UNIDADES)</t>
  </si>
  <si>
    <t>DRENO DE PENROSE Nº 2 – ESTÉRIL (PACOTE COM 12 UNIDADES)</t>
  </si>
  <si>
    <t>DRENO EM TUBO "T" KEHR 16 FR ,LÁTEX NATURAL.PONTAS ATRAUMÁTICAS. MODELO EM T. ESTERILIZADO EM ETO. EMBALAGEM PAPEL GRAU CIRÚRGICO. DIÂMETRO INTERNO: 5,5 MM</t>
  </si>
  <si>
    <t>DRENO EM TUBO "T" KEHR 18 FR , LÁTEX NATURAL. PONTAS ATRAUMÁTICAS. MODELO EM T. ESTERILIZADO EM ETO. EMBALAGEM PAPEL GRAU CIRÚRGICO. DIÂMETRO INTERNO: 6,0 MM</t>
  </si>
  <si>
    <t>DRENO EM TUBO "T" KEHR 20 FR, LÁTEX NATURAL. PONTAS ATRAUMÁTICAS. MODELO EM T. ESTERILIZADO EM ETO. EMBALAGEM PAPEL GRAU CIRÚRGICO. DIÂMETRO INTERNO: 7,0 MM</t>
  </si>
  <si>
    <t>EQUIPO PARA SORO, MACROGOTAS ESTÉRIL COM INJETOR LATERAL E AIR.</t>
  </si>
  <si>
    <t>ESCALPE 19 COM AS SEGUINTES CARACTERISTICAS: PROTETOR DA AGULHA, ASAS DE EMPUNHADURA / FIXAÇÃO, TUBO VINÍLICO TRANSPARENTE, ATÓXICO APIROGÊNICO, CONECTOR FÊMEA LUER-LOKTM CODIFICADO POR CORES E PAREDES FINAS. (REF. BD)</t>
  </si>
  <si>
    <t>ESCALPE 21, COM AS SEGUINTES CARACTERISTICAS: PROTETOR DA AGULHA, ASAS DE EMPUNHADURA / FIXAÇÃO, TUBO VINÍLICO TRANSPARENTE, ATÓXICO APIROGÊNICO, CONECTOR FÊMEA LUER-LOKTM CODIFICADO POR CORES E PAREDES FINAS. (REF. BD)</t>
  </si>
  <si>
    <t>ESCALPE 23 COM AS SEGUINTES CARACTERISTICAS: PROTETOR DA AGULHA, ASAS DE EMPUNHADURA / FIXAÇÃO, TUBO VINÍLICO TRANSPARENTE, ATÓXICO APIROGÊNICO, CONECTOR FÊMEA LUER-LOKTM CODIFICADO POR CORES E PAREDES FINAS. (REF. BD)</t>
  </si>
  <si>
    <t>ESPARADRAPO IMPERMEÁVEL- BRANCO 10 CM X 4,5 M (ROLO)</t>
  </si>
  <si>
    <t>FIO DE SUTURA ALGODÃO COM POLIÉSTER 2-0 1/2 3,5CM 75CM CAIXA COM 24 UNIDADES COM AGULHA</t>
  </si>
  <si>
    <t>FLUXÔMETRO DE OXIGÊNIO PARA REDE CANALIZADA; FLUXOMÊTRO DE OXIGÊNIO PARA VÁLVULA REGULADORA; FLUXÔMETRO DE OXIGÊNIO PARA VÁLVULA REGULADORA, INDICADO PARA USO MEDICINAL. FUNÇÃO DE CONTROLAR A VAZÃO DO GÁS DE ACORDO COM VOLUME RECOMENDADO. FABRICADO EM METAL CROMADO DE ALTA RESISTÊNCIA, CÁPSULA E BILHA EM POLICARBONATO, ESCALA DE 0 A 15 LITROS POR MINUTO, FLUTUADOR EM INOX, BOTÃO PARA REGULAGEM DE FLUXO E INTERMEDIÁRIO COM ROSCA MACHO ¼” NPT. CONEXÕES DE ENTRADA E SAÍDA PADRÃO ABNT NBR 11906. ESPECIFICAÇÕES TÉCNICAS: - CÁPSULA E BILHA EM POLIBICARBONATO; - ESFERA (FLUTUADOR) DE INOX; - ESCALA 0 A 15 LITROS P/ MINUTO; - BOTÃO PARA REGULAGEM DE FLUXO; - FABRICADO EM METAL CROMADO. - GARANTIA DE FABRICA: 01 ANO CONTRA DEFEITOS DE FABRICAÇÃO.</t>
  </si>
  <si>
    <t>FLUXÔMETRO PARA REDE DE AR COMPRIMIDO FLUXÔMETRO DE AR COMPRIMIDO PARA REDE CANALIZADA, INDICADO PARA USO MEDICINAL. FUNÇÃO DE CONTROLAR A VAZÃO DO GÁS, DE ACORDO COM VOLUME RECOMENDADO. FABRICADO EM METAL CROMADO, CÁPSULA E BILHA EM POLICARBONATO, ESCALA DE 0 A 15 LITROS POR MINUTO E BOTÃO PARA REGULAGEM DE FLUXO. CONEXÕES DE ENTRADA E SAÍDA PADRÃO ABNT NBR 11906. ESPECIFICAÇÕES TÉCNICAS: - CÁPSULA E BILHA EM  OLIBICARBONATO; - ESFERA (FLUTUADOR) DE INOX; - ESCALA 0 A 15 LITROS P/ MINUTO; - BOTÃO PARA REGULAGEM DE FLUXO; - FABRICADO EM METAL CROMADO; - GARANTIA DE FABRICA: 01 ANO CONTRA DEFEITOS DE FABRICAÇÃO.</t>
  </si>
  <si>
    <t>LÂMINA DE BISTURI AÇO CARBONO DESCARTÁVEL Nº11 (CX C/ 100 UNIDADES)</t>
  </si>
  <si>
    <t>LÂMINA DE BISTURI AÇO CARBONO DESCARTÁVEL Nº15 (CX C/ 100 UNIDADES)</t>
  </si>
  <si>
    <t>LÂMINA DE BISTURI AÇO CARBONO DESCARTÁVEL Nº21 (CX C/ 100 UNIDADES)</t>
  </si>
  <si>
    <t>LÂMINA DE BISTURI AÇO CARBONO DESCARTÁVEL Nº23 (CX C/ 100 UNIDADES)</t>
  </si>
  <si>
    <t>LANCETA 28G P/ LANCETADOR</t>
  </si>
  <si>
    <t>MALETA PARA PRIMEIROS SOCORROS COM 3 BANDEJAS, COMPOSIÇÃO: POLIPROPILENO. PRODUTO NÃO PERECÍVEL, 3 BANDEJAS ARTICULADAS, 15 DIVISÕES E TAMPA NA BANDEJA SUPERIOR. TAMANHO: 37X19X19CM.</t>
  </si>
  <si>
    <t>MALHA TUBULAR 04 CM X 15 M</t>
  </si>
  <si>
    <t>MALHA TUBULAR 06 CM X 15 M</t>
  </si>
  <si>
    <t>MALHA TUBULAR 08 CM X 15 M</t>
  </si>
  <si>
    <t>MALHA TUBULAR 10 CM X 15 M</t>
  </si>
  <si>
    <t>MALHA TUBULAR 15 CM X 15 M</t>
  </si>
  <si>
    <t>MALHA TUBULAR 20 CM X 15 M</t>
  </si>
  <si>
    <t>MALHA TUBULAR 25 CM X 15 M</t>
  </si>
  <si>
    <t>MALHA TUBULAR 30 CM X 15 M</t>
  </si>
  <si>
    <t>MÁSCARA CIRURGICA DESCARTÁVEL TRIPLA COM TIRAS (AMARRAR) CAIXA COM 100 UND.</t>
  </si>
  <si>
    <t>PROTETOR OCULAR PARA FOTOTERAPIA OU USO EM INCUBADORA. O PROTETOR OCULAR É CONFECCIONADO EM TECIDO DE ALGODÃO QUE NÃO SOLTA RESÍDUOS, BLACKOUT INTEGRADO, SEM COSTURAS E FAIXA ELÁSTICA COM AJUSTE PARA FIXAÇÃO. PROTETOR OCULAR É UM PRODUTO DE USO ÚNICO. PROTETOR OCULAR POSSUI OS TAMANHOS: M</t>
  </si>
  <si>
    <t>PROTETOR OCULAR PARA FOTOTERAPIA OU USO EM INCUBADORA. O PROTETOR OCULAR É CONFECCIONADO EM TECIDO DE ALGODÃO QUE NÃO SOLTA RESÍDUOS, BLACKOUT INTEGRADO, SEM COSTURAS E FAIXA ELÁSTICA COM AJUSTE PARA FIXAÇÃO. PROTETOR OCULAR É UM PRODUTO DE USO ÚNICO. PROTETOR OCULAR POSSUI OS TAMANHOS: G</t>
  </si>
  <si>
    <t>PROTETOR OCULAR PARA FOTOTERAPIA OU USO EM INCUBADORA. O PROTETOR OCULAR É CONFECCIONADO EM TECIDO DE ALGODÃO QUE NÃO SOLTA RESÍDUOS, BLACKOUT INTEGRADO, SEM COSTURAS E FAIXA ELÁSTICA COM AJUSTE PARA FIXAÇÃO. PROTETOR OCULAR É UM PRODUTO DE USO ÚNICO. PROTETOR OCULAR POSSUI OS TAMANHOS: P</t>
  </si>
  <si>
    <t>SERINGA DESCARTÁVEL 20 ML SEM AGULHA CAIXA COM 100 UNDS, BICO LUER SLIP (SEM ROSCA)</t>
  </si>
  <si>
    <t>SONDA DE ASPÍRAÇÃO TRAQUEAL Nº 06-ESTÉRIL</t>
  </si>
  <si>
    <t>SONDA DE ASPÍRAÇÃO TRAQUEAL Nº 12-ESTÉRIL</t>
  </si>
  <si>
    <t>SONDA DE ASPÍRAÇÃO TRAQUEAL Nº 14-ESTÉRIL</t>
  </si>
  <si>
    <t>SONDA DE ASPÍRAÇÃO TRAQUEAL Nº 16-ESTÉRIL</t>
  </si>
  <si>
    <t>SONDA ENDOTRAQUEAL C/ BALÃO 7,5MM</t>
  </si>
  <si>
    <t>SONDA ENDOTRAQUEAL C/ BALÃO 8,0MM</t>
  </si>
  <si>
    <t>SONDA ENDOTRAQUEAL C/ BALÃO 8,5MM</t>
  </si>
  <si>
    <t>SONDA ENDOTRAQUEAL S/ BALÃO 2,0MM</t>
  </si>
  <si>
    <t>SONDA ENDOTRAQUEAL S/ BALÃO 2,5MM</t>
  </si>
  <si>
    <t>SONDA NASOGASTRICA Nº 04 LONGA- ESTÉRIL</t>
  </si>
  <si>
    <t>SONDA NASOGASTRICA Nº 10 LONGA- ESTÉRIL</t>
  </si>
  <si>
    <t>SONDA NASOGASTRICA Nº 12 LONGA- ESTÉRIL</t>
  </si>
  <si>
    <t>SONDA NASOGASTRICA Nº 14 LONGA- ESTÉRIL</t>
  </si>
  <si>
    <t>SONDA NASOGASTRICA Nº 16 LONGA- ESTÉRIL</t>
  </si>
  <si>
    <t>SONDA NASOGASTRICA Nº 20 LONGA- ESTÉRIL</t>
  </si>
  <si>
    <t>SONDA RETAL Nº 04- ESTÉRIL</t>
  </si>
  <si>
    <t>SONDA RETAL Nº 06- ESTÉRIL</t>
  </si>
  <si>
    <t>SONDA RETAL Nº 08- ESTÉRIL</t>
  </si>
  <si>
    <t>SONDA RETAL Nº 10- ESTÉRIL</t>
  </si>
  <si>
    <t>SONDA RETAL Nº 12- ESTÉRIL</t>
  </si>
  <si>
    <t>SONDA RETAL Nº 14- ESTÉRIL</t>
  </si>
  <si>
    <t>SONDA RETAL Nº 16- ESTÉRIL</t>
  </si>
  <si>
    <t>SONDA URETRAL Nº 04- ESTÉRIL</t>
  </si>
  <si>
    <t>SONDA URETRAL Nº 10- ESTÉRIL</t>
  </si>
  <si>
    <t>SONDA URETRAL Nº 12- ESTÉRIL</t>
  </si>
  <si>
    <t>SONDA URETRAL Nº 16- ESTÉRIL</t>
  </si>
  <si>
    <t>SWAB EM TUBO PARA TRANSPORTE ESTÉRIL PACOTE COM 100 UNDS</t>
  </si>
  <si>
    <t>TALA ARMADA DE RESGATE TAMANHO: G, CONFECCIONADA EM EVA (4MM); - CONTÉM: 01 UNIDADE; - TAMANHO: G; - COR: VERDE; - DIMENSÕES: 86,5 CM X 10 CM.</t>
  </si>
  <si>
    <t>TALA ARMADA DE RESGATE TAMANHO: M, - CONFECCIONADA EM EVA (4MM); - CONTÉM: 01 UNIDADE; - TAMANHO: M; - COR: LARANJA; - DIMENSÕES: 63 CM X 9 CM.</t>
  </si>
  <si>
    <t>PREGÃO PRESENCIAL Nº 122/2019</t>
  </si>
  <si>
    <t>PROCESSO ADMINISTRATIVO N° 1997/2019 de 30/05/2019</t>
  </si>
  <si>
    <t>EVENTUAL AQUISIÇÃO DE MATERIAIS MÉDICO HOSPITALARES - SRP</t>
  </si>
  <si>
    <t>O objeto do presente termo de referência será recebido de forma parcelada pela Secretaria com prazo não superior a 15 (quinze) dias úteis após recebimento da nota de empenho de acordo com a necessidade e disponibilidade física de armazenamento no estoque, conforme solicitação do responsável por fiscalizar este contrato.</t>
  </si>
  <si>
    <t>Os materiais deverão ser entregues na sede do órgão, no endereço: se material permanente: Setor de Patrimônio, se material de consumo: Setor de Almoxarifado, Rua Dr. Carolino Ribeiro de Moura, Centro, Sumidouro, no horário das 09h00min às 12h00min horas e de 14h00min  às 17h00min horas, ou outro local indicado pela administração pública. Sendo o frete, carga e descarga por conta do fornecedor até o local indicado.</t>
  </si>
  <si>
    <t>O pagamento do objeto de que trata o PREGÃO PRESENCIAL 122/2019, e consequente contrato serão efetuados pela Tesouraria da Secretaria Municipal de Saúde de Sumidouro no prazo de até 30 (trinta) dias;</t>
  </si>
  <si>
    <t>Abertura das Propostas: 17/09/2019, às 10:00hs</t>
  </si>
</sst>
</file>

<file path=xl/styles.xml><?xml version="1.0" encoding="utf-8"?>
<styleSheet xmlns="http://schemas.openxmlformats.org/spreadsheetml/2006/main">
  <numFmts count="6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9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 wrapText="1"/>
    </xf>
    <xf numFmtId="0" fontId="10" fillId="16" borderId="11" xfId="0" applyFont="1" applyFill="1" applyBorder="1" applyAlignment="1" applyProtection="1">
      <alignment horizontal="center" vertical="center" wrapText="1"/>
      <protection hidden="1"/>
    </xf>
    <xf numFmtId="190" fontId="9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14" fontId="10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left"/>
      <protection hidden="1" locked="0"/>
    </xf>
    <xf numFmtId="190" fontId="12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49" fontId="15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horizontal="left" vertical="center" wrapText="1"/>
      <protection hidden="1"/>
    </xf>
    <xf numFmtId="49" fontId="16" fillId="0" borderId="0" xfId="0" applyNumberFormat="1" applyFont="1" applyBorder="1" applyAlignment="1" applyProtection="1">
      <alignment vertical="center" wrapText="1"/>
      <protection hidden="1"/>
    </xf>
    <xf numFmtId="214" fontId="10" fillId="16" borderId="11" xfId="0" applyNumberFormat="1" applyFont="1" applyFill="1" applyBorder="1" applyAlignment="1" applyProtection="1">
      <alignment horizontal="center" vertical="center" wrapText="1"/>
      <protection hidden="1"/>
    </xf>
    <xf numFmtId="214" fontId="12" fillId="0" borderId="0" xfId="0" applyNumberFormat="1" applyFont="1" applyBorder="1" applyAlignment="1" applyProtection="1">
      <alignment vertical="center" wrapText="1"/>
      <protection hidden="1"/>
    </xf>
    <xf numFmtId="214" fontId="10" fillId="0" borderId="11" xfId="0" applyNumberFormat="1" applyFont="1" applyBorder="1" applyAlignment="1">
      <alignment horizontal="center" vertical="center"/>
    </xf>
    <xf numFmtId="183" fontId="0" fillId="0" borderId="0" xfId="47" applyFont="1" applyFill="1" applyBorder="1" applyAlignment="1" applyProtection="1">
      <alignment horizontal="left"/>
      <protection/>
    </xf>
    <xf numFmtId="188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6" fillId="0" borderId="0" xfId="0" applyFont="1" applyAlignment="1">
      <alignment horizontal="justify"/>
    </xf>
    <xf numFmtId="0" fontId="10" fillId="0" borderId="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0" fillId="0" borderId="12" xfId="0" applyFont="1" applyBorder="1" applyAlignment="1" applyProtection="1">
      <alignment horizontal="left"/>
      <protection hidden="1" locked="0"/>
    </xf>
    <xf numFmtId="0" fontId="10" fillId="0" borderId="13" xfId="0" applyFont="1" applyBorder="1" applyAlignment="1" applyProtection="1">
      <alignment horizontal="left"/>
      <protection hidden="1" locked="0"/>
    </xf>
    <xf numFmtId="0" fontId="10" fillId="0" borderId="0" xfId="0" applyFont="1" applyBorder="1" applyAlignment="1" applyProtection="1">
      <alignment vertical="center" wrapText="1"/>
      <protection hidden="1"/>
    </xf>
    <xf numFmtId="214" fontId="11" fillId="24" borderId="14" xfId="0" applyNumberFormat="1" applyFont="1" applyFill="1" applyBorder="1" applyAlignment="1" applyProtection="1">
      <alignment horizontal="left" vertical="center" wrapText="1"/>
      <protection hidden="1"/>
    </xf>
    <xf numFmtId="214" fontId="11" fillId="24" borderId="15" xfId="0" applyNumberFormat="1" applyFont="1" applyFill="1" applyBorder="1" applyAlignment="1" applyProtection="1">
      <alignment horizontal="left" vertical="center" wrapText="1"/>
      <protection hidden="1"/>
    </xf>
    <xf numFmtId="176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6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8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83" fontId="10" fillId="0" borderId="0" xfId="47" applyFont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1143000</xdr:rowOff>
    </xdr:to>
    <xdr:grpSp>
      <xdr:nvGrpSpPr>
        <xdr:cNvPr id="3" name="Group 60"/>
        <xdr:cNvGrpSpPr>
          <a:grpSpLocks/>
        </xdr:cNvGrpSpPr>
      </xdr:nvGrpSpPr>
      <xdr:grpSpPr>
        <a:xfrm>
          <a:off x="5076825" y="285750"/>
          <a:ext cx="1790700" cy="1924050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120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53.00390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6" t="s">
        <v>19</v>
      </c>
      <c r="B2" s="66"/>
      <c r="C2" s="66"/>
      <c r="D2" s="66"/>
      <c r="E2" s="66"/>
      <c r="F2" s="66"/>
      <c r="G2" s="66"/>
    </row>
    <row r="3" spans="1:7" ht="12.75">
      <c r="A3" s="66" t="str">
        <f>UPPER(Dados!B1&amp;"  -  "&amp;Dados!B4)</f>
        <v>PREGÃO PRESENCIAL Nº 122/2019  -  ABERTURA DAS PROPOSTAS: 17/09/2019, ÀS 10:00HS</v>
      </c>
      <c r="B3" s="66"/>
      <c r="C3" s="66"/>
      <c r="D3" s="66"/>
      <c r="E3" s="66"/>
      <c r="F3" s="66"/>
      <c r="G3" s="66"/>
    </row>
    <row r="4" spans="1:7" ht="191.25">
      <c r="A4" s="70" t="str">
        <f>Dados!B3</f>
        <v>EVENTUAL AQUISIÇÃO DE MATERIAIS MÉDICO HOSPITALARES - SRP</v>
      </c>
      <c r="B4" s="70"/>
      <c r="C4" s="70"/>
      <c r="D4" s="70"/>
      <c r="E4" s="70"/>
      <c r="F4" s="70"/>
      <c r="G4" s="70"/>
    </row>
    <row r="5" spans="1:7" ht="12.75">
      <c r="A5" s="66" t="str">
        <f>Dados!B2</f>
        <v>PROCESSO ADMINISTRATIVO N° 1997/2019 de 30/05/2019</v>
      </c>
      <c r="B5" s="66"/>
      <c r="C5" s="66"/>
      <c r="D5" s="66"/>
      <c r="E5" s="66"/>
      <c r="F5" s="66"/>
      <c r="G5" s="66"/>
    </row>
    <row r="6" spans="1:7" ht="12.75">
      <c r="A6" s="63" t="str">
        <f>Dados!B7</f>
        <v>MENOR PREÇO POR ITEM</v>
      </c>
      <c r="B6" s="63"/>
      <c r="C6" s="76" t="s">
        <v>29</v>
      </c>
      <c r="D6" s="76"/>
      <c r="E6" s="77">
        <f>Dados!B8</f>
        <v>165680.80750000008</v>
      </c>
      <c r="F6" s="77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68"/>
      <c r="C8" s="68"/>
      <c r="D8" s="68"/>
      <c r="E8" s="68"/>
      <c r="F8" s="68"/>
      <c r="G8" s="68"/>
      <c r="H8" s="50"/>
      <c r="L8" s="43"/>
    </row>
    <row r="9" spans="1:13" s="8" customFormat="1" ht="12" customHeight="1">
      <c r="A9" s="17" t="s">
        <v>1</v>
      </c>
      <c r="B9" s="69"/>
      <c r="C9" s="69"/>
      <c r="D9" s="69"/>
      <c r="E9" s="69"/>
      <c r="F9" s="69"/>
      <c r="G9" s="69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5"/>
      <c r="E10" s="75"/>
      <c r="F10" s="75"/>
      <c r="G10" s="75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11.25">
      <c r="A13" s="38">
        <v>1</v>
      </c>
      <c r="B13" s="36" t="s">
        <v>40</v>
      </c>
      <c r="C13" s="39" t="s">
        <v>41</v>
      </c>
      <c r="D13" s="59">
        <v>80</v>
      </c>
      <c r="E13" s="62">
        <v>52.9333</v>
      </c>
      <c r="F13" s="57"/>
      <c r="G13" s="40">
        <f>IF(F13="","",IF(ISTEXT(F13),"NC",F13*D13))</f>
      </c>
      <c r="H13" s="50"/>
      <c r="K13" s="7"/>
      <c r="L13" s="43"/>
    </row>
    <row r="14" spans="1:12" s="8" customFormat="1" ht="11.25">
      <c r="A14" s="38">
        <v>2</v>
      </c>
      <c r="B14" s="36" t="s">
        <v>42</v>
      </c>
      <c r="C14" s="39" t="s">
        <v>41</v>
      </c>
      <c r="D14" s="59">
        <v>100</v>
      </c>
      <c r="E14" s="62">
        <v>52.9333</v>
      </c>
      <c r="F14" s="57"/>
      <c r="G14" s="40">
        <f>IF(F14="","",IF(ISTEXT(F14),"NC",F14*D14))</f>
      </c>
      <c r="H14" s="50"/>
      <c r="K14" s="7"/>
      <c r="L14" s="43"/>
    </row>
    <row r="15" spans="1:12" s="8" customFormat="1" ht="11.25">
      <c r="A15" s="38">
        <v>3</v>
      </c>
      <c r="B15" s="36" t="s">
        <v>43</v>
      </c>
      <c r="C15" s="39" t="s">
        <v>41</v>
      </c>
      <c r="D15" s="59">
        <v>100</v>
      </c>
      <c r="E15" s="62">
        <v>52.4333</v>
      </c>
      <c r="F15" s="57"/>
      <c r="G15" s="40">
        <f>IF(F15="","",IF(ISTEXT(F15),"NC",F15*D15))</f>
      </c>
      <c r="H15" s="50"/>
      <c r="K15" s="7"/>
      <c r="L15" s="43"/>
    </row>
    <row r="16" spans="1:12" s="8" customFormat="1" ht="101.25">
      <c r="A16" s="38">
        <v>4</v>
      </c>
      <c r="B16" s="36" t="s">
        <v>44</v>
      </c>
      <c r="C16" s="39" t="s">
        <v>41</v>
      </c>
      <c r="D16" s="59">
        <v>50</v>
      </c>
      <c r="E16" s="62">
        <v>139.9</v>
      </c>
      <c r="F16" s="57"/>
      <c r="G16" s="40">
        <f>IF(F16="","",IF(ISTEXT(F16),"NC",F16*D16))</f>
      </c>
      <c r="H16" s="50"/>
      <c r="K16" s="7"/>
      <c r="L16" s="43"/>
    </row>
    <row r="17" spans="1:12" s="8" customFormat="1" ht="11.25">
      <c r="A17" s="38">
        <v>5</v>
      </c>
      <c r="B17" s="36" t="s">
        <v>45</v>
      </c>
      <c r="C17" s="39" t="s">
        <v>38</v>
      </c>
      <c r="D17" s="59">
        <v>400</v>
      </c>
      <c r="E17" s="62">
        <v>6.5733</v>
      </c>
      <c r="F17" s="57"/>
      <c r="G17" s="40">
        <f>IF(F17="","",IF(ISTEXT(F17),"NC",F17*D17))</f>
      </c>
      <c r="H17" s="50"/>
      <c r="K17" s="7"/>
      <c r="L17" s="43"/>
    </row>
    <row r="18" spans="1:12" s="8" customFormat="1" ht="56.25">
      <c r="A18" s="38">
        <v>6</v>
      </c>
      <c r="B18" s="36" t="s">
        <v>46</v>
      </c>
      <c r="C18" s="39" t="s">
        <v>5</v>
      </c>
      <c r="D18" s="59">
        <v>20</v>
      </c>
      <c r="E18" s="62">
        <v>14.19</v>
      </c>
      <c r="F18" s="57"/>
      <c r="G18" s="40">
        <f aca="true" t="shared" si="0" ref="G18:G81">IF(F18="","",IF(ISTEXT(F18),"NC",F18*D18))</f>
      </c>
      <c r="H18" s="50"/>
      <c r="K18" s="7"/>
      <c r="L18" s="43"/>
    </row>
    <row r="19" spans="1:12" s="8" customFormat="1" ht="22.5">
      <c r="A19" s="38">
        <v>7</v>
      </c>
      <c r="B19" s="36" t="s">
        <v>47</v>
      </c>
      <c r="C19" s="39" t="s">
        <v>36</v>
      </c>
      <c r="D19" s="59">
        <v>300</v>
      </c>
      <c r="E19" s="62">
        <v>12.5727</v>
      </c>
      <c r="F19" s="57"/>
      <c r="G19" s="40">
        <f t="shared" si="0"/>
      </c>
      <c r="H19" s="50"/>
      <c r="K19" s="7"/>
      <c r="L19" s="43"/>
    </row>
    <row r="20" spans="1:12" s="8" customFormat="1" ht="22.5">
      <c r="A20" s="38">
        <v>8</v>
      </c>
      <c r="B20" s="36" t="s">
        <v>48</v>
      </c>
      <c r="C20" s="39" t="s">
        <v>36</v>
      </c>
      <c r="D20" s="59">
        <v>300</v>
      </c>
      <c r="E20" s="62">
        <v>14.2416</v>
      </c>
      <c r="F20" s="57"/>
      <c r="G20" s="40">
        <f t="shared" si="0"/>
      </c>
      <c r="H20" s="50"/>
      <c r="K20" s="7"/>
      <c r="L20" s="43"/>
    </row>
    <row r="21" spans="1:12" s="8" customFormat="1" ht="22.5">
      <c r="A21" s="38">
        <v>9</v>
      </c>
      <c r="B21" s="36" t="s">
        <v>49</v>
      </c>
      <c r="C21" s="39" t="s">
        <v>5</v>
      </c>
      <c r="D21" s="59">
        <v>70</v>
      </c>
      <c r="E21" s="62">
        <v>86.8311</v>
      </c>
      <c r="F21" s="57"/>
      <c r="G21" s="40">
        <f t="shared" si="0"/>
      </c>
      <c r="H21" s="50"/>
      <c r="K21" s="7"/>
      <c r="L21" s="43"/>
    </row>
    <row r="22" spans="1:12" s="8" customFormat="1" ht="67.5">
      <c r="A22" s="38">
        <v>10</v>
      </c>
      <c r="B22" s="36" t="s">
        <v>50</v>
      </c>
      <c r="C22" s="39" t="s">
        <v>5</v>
      </c>
      <c r="D22" s="59">
        <v>15</v>
      </c>
      <c r="E22" s="62">
        <v>278</v>
      </c>
      <c r="F22" s="57"/>
      <c r="G22" s="40">
        <f t="shared" si="0"/>
      </c>
      <c r="H22" s="50"/>
      <c r="K22" s="7"/>
      <c r="L22" s="43"/>
    </row>
    <row r="23" spans="1:12" s="8" customFormat="1" ht="11.25">
      <c r="A23" s="38">
        <v>11</v>
      </c>
      <c r="B23" s="36" t="s">
        <v>51</v>
      </c>
      <c r="C23" s="39" t="s">
        <v>5</v>
      </c>
      <c r="D23" s="59">
        <v>10</v>
      </c>
      <c r="E23" s="62">
        <v>31.34</v>
      </c>
      <c r="F23" s="57"/>
      <c r="G23" s="40">
        <f t="shared" si="0"/>
      </c>
      <c r="H23" s="50"/>
      <c r="K23" s="7"/>
      <c r="L23" s="43"/>
    </row>
    <row r="24" spans="1:12" s="8" customFormat="1" ht="33.75">
      <c r="A24" s="38">
        <v>12</v>
      </c>
      <c r="B24" s="36" t="s">
        <v>52</v>
      </c>
      <c r="C24" s="39" t="s">
        <v>36</v>
      </c>
      <c r="D24" s="59">
        <v>50</v>
      </c>
      <c r="E24" s="62">
        <v>10.025</v>
      </c>
      <c r="F24" s="57"/>
      <c r="G24" s="40">
        <f t="shared" si="0"/>
      </c>
      <c r="H24" s="50"/>
      <c r="K24" s="7"/>
      <c r="L24" s="43"/>
    </row>
    <row r="25" spans="1:12" s="8" customFormat="1" ht="11.25">
      <c r="A25" s="38">
        <v>13</v>
      </c>
      <c r="B25" s="36" t="s">
        <v>53</v>
      </c>
      <c r="C25" s="39" t="s">
        <v>5</v>
      </c>
      <c r="D25" s="59">
        <v>10</v>
      </c>
      <c r="E25" s="62">
        <v>47.65</v>
      </c>
      <c r="F25" s="57"/>
      <c r="G25" s="40">
        <f t="shared" si="0"/>
      </c>
      <c r="H25" s="50"/>
      <c r="K25" s="7"/>
      <c r="L25" s="43"/>
    </row>
    <row r="26" spans="1:12" s="8" customFormat="1" ht="11.25">
      <c r="A26" s="38">
        <v>14</v>
      </c>
      <c r="B26" s="36" t="s">
        <v>54</v>
      </c>
      <c r="C26" s="39" t="s">
        <v>5</v>
      </c>
      <c r="D26" s="59">
        <v>10</v>
      </c>
      <c r="E26" s="62">
        <v>47.65</v>
      </c>
      <c r="F26" s="57"/>
      <c r="G26" s="40">
        <f t="shared" si="0"/>
      </c>
      <c r="H26" s="50"/>
      <c r="K26" s="7"/>
      <c r="L26" s="43"/>
    </row>
    <row r="27" spans="1:12" s="8" customFormat="1" ht="11.25">
      <c r="A27" s="38">
        <v>15</v>
      </c>
      <c r="B27" s="36" t="s">
        <v>55</v>
      </c>
      <c r="C27" s="39" t="s">
        <v>5</v>
      </c>
      <c r="D27" s="59">
        <v>10</v>
      </c>
      <c r="E27" s="62">
        <v>47.65</v>
      </c>
      <c r="F27" s="57"/>
      <c r="G27" s="40">
        <f t="shared" si="0"/>
      </c>
      <c r="H27" s="50"/>
      <c r="K27" s="7"/>
      <c r="L27" s="43"/>
    </row>
    <row r="28" spans="1:12" s="8" customFormat="1" ht="11.25">
      <c r="A28" s="38">
        <v>16</v>
      </c>
      <c r="B28" s="36" t="s">
        <v>56</v>
      </c>
      <c r="C28" s="39" t="s">
        <v>5</v>
      </c>
      <c r="D28" s="59">
        <v>10</v>
      </c>
      <c r="E28" s="62">
        <v>47.65</v>
      </c>
      <c r="F28" s="57"/>
      <c r="G28" s="40">
        <f t="shared" si="0"/>
      </c>
      <c r="H28" s="50"/>
      <c r="K28" s="7"/>
      <c r="L28" s="43"/>
    </row>
    <row r="29" spans="1:12" s="8" customFormat="1" ht="11.25">
      <c r="A29" s="38">
        <v>17</v>
      </c>
      <c r="B29" s="36" t="s">
        <v>57</v>
      </c>
      <c r="C29" s="39" t="s">
        <v>5</v>
      </c>
      <c r="D29" s="59">
        <v>10</v>
      </c>
      <c r="E29" s="62">
        <v>47.65</v>
      </c>
      <c r="F29" s="57"/>
      <c r="G29" s="40">
        <f t="shared" si="0"/>
      </c>
      <c r="H29" s="50"/>
      <c r="K29" s="7"/>
      <c r="L29" s="43"/>
    </row>
    <row r="30" spans="1:12" s="8" customFormat="1" ht="11.25">
      <c r="A30" s="38">
        <v>18</v>
      </c>
      <c r="B30" s="36" t="s">
        <v>58</v>
      </c>
      <c r="C30" s="39" t="s">
        <v>5</v>
      </c>
      <c r="D30" s="59">
        <v>10</v>
      </c>
      <c r="E30" s="62">
        <v>47.65</v>
      </c>
      <c r="F30" s="57"/>
      <c r="G30" s="40">
        <f t="shared" si="0"/>
      </c>
      <c r="H30" s="50"/>
      <c r="K30" s="7"/>
      <c r="L30" s="43"/>
    </row>
    <row r="31" spans="1:12" s="8" customFormat="1" ht="11.25">
      <c r="A31" s="38">
        <v>19</v>
      </c>
      <c r="B31" s="36" t="s">
        <v>59</v>
      </c>
      <c r="C31" s="39" t="s">
        <v>5</v>
      </c>
      <c r="D31" s="59">
        <v>10</v>
      </c>
      <c r="E31" s="62">
        <v>47.65</v>
      </c>
      <c r="F31" s="57"/>
      <c r="G31" s="40">
        <f t="shared" si="0"/>
      </c>
      <c r="H31" s="50"/>
      <c r="K31" s="7"/>
      <c r="L31" s="43"/>
    </row>
    <row r="32" spans="1:12" s="8" customFormat="1" ht="11.25">
      <c r="A32" s="38">
        <v>20</v>
      </c>
      <c r="B32" s="36" t="s">
        <v>60</v>
      </c>
      <c r="C32" s="39" t="s">
        <v>5</v>
      </c>
      <c r="D32" s="59">
        <v>10</v>
      </c>
      <c r="E32" s="62">
        <v>47.65</v>
      </c>
      <c r="F32" s="57"/>
      <c r="G32" s="40">
        <f t="shared" si="0"/>
      </c>
      <c r="H32" s="50"/>
      <c r="K32" s="7"/>
      <c r="L32" s="43"/>
    </row>
    <row r="33" spans="1:12" s="8" customFormat="1" ht="11.25">
      <c r="A33" s="38">
        <v>21</v>
      </c>
      <c r="B33" s="36" t="s">
        <v>61</v>
      </c>
      <c r="C33" s="39" t="s">
        <v>5</v>
      </c>
      <c r="D33" s="59">
        <v>10</v>
      </c>
      <c r="E33" s="62">
        <v>55.66</v>
      </c>
      <c r="F33" s="57"/>
      <c r="G33" s="40">
        <f t="shared" si="0"/>
      </c>
      <c r="H33" s="50"/>
      <c r="K33" s="7"/>
      <c r="L33" s="43"/>
    </row>
    <row r="34" spans="1:12" s="8" customFormat="1" ht="11.25">
      <c r="A34" s="38">
        <v>22</v>
      </c>
      <c r="B34" s="36" t="s">
        <v>62</v>
      </c>
      <c r="C34" s="39" t="s">
        <v>5</v>
      </c>
      <c r="D34" s="59">
        <v>2000</v>
      </c>
      <c r="E34" s="62">
        <v>1.33</v>
      </c>
      <c r="F34" s="57"/>
      <c r="G34" s="40">
        <f t="shared" si="0"/>
      </c>
      <c r="H34" s="50"/>
      <c r="K34" s="7"/>
      <c r="L34" s="43"/>
    </row>
    <row r="35" spans="1:12" s="8" customFormat="1" ht="11.25">
      <c r="A35" s="38">
        <v>23</v>
      </c>
      <c r="B35" s="36" t="s">
        <v>63</v>
      </c>
      <c r="C35" s="39" t="s">
        <v>5</v>
      </c>
      <c r="D35" s="59">
        <v>5</v>
      </c>
      <c r="E35" s="62">
        <v>20.8475</v>
      </c>
      <c r="F35" s="57"/>
      <c r="G35" s="40">
        <f t="shared" si="0"/>
      </c>
      <c r="H35" s="50"/>
      <c r="K35" s="7"/>
      <c r="L35" s="43"/>
    </row>
    <row r="36" spans="1:12" s="8" customFormat="1" ht="11.25">
      <c r="A36" s="38">
        <v>24</v>
      </c>
      <c r="B36" s="36" t="s">
        <v>64</v>
      </c>
      <c r="C36" s="39" t="s">
        <v>5</v>
      </c>
      <c r="D36" s="59">
        <v>5</v>
      </c>
      <c r="E36" s="62">
        <v>20.9208</v>
      </c>
      <c r="F36" s="57"/>
      <c r="G36" s="40">
        <f t="shared" si="0"/>
      </c>
      <c r="H36" s="50"/>
      <c r="K36" s="7"/>
      <c r="L36" s="43"/>
    </row>
    <row r="37" spans="1:12" s="8" customFormat="1" ht="11.25">
      <c r="A37" s="38">
        <v>25</v>
      </c>
      <c r="B37" s="36" t="s">
        <v>65</v>
      </c>
      <c r="C37" s="39" t="s">
        <v>5</v>
      </c>
      <c r="D37" s="59">
        <v>5</v>
      </c>
      <c r="E37" s="62">
        <v>20.9375</v>
      </c>
      <c r="F37" s="57"/>
      <c r="G37" s="40">
        <f t="shared" si="0"/>
      </c>
      <c r="H37" s="50"/>
      <c r="K37" s="7"/>
      <c r="L37" s="43"/>
    </row>
    <row r="38" spans="1:12" s="8" customFormat="1" ht="22.5">
      <c r="A38" s="38">
        <v>26</v>
      </c>
      <c r="B38" s="36" t="s">
        <v>66</v>
      </c>
      <c r="C38" s="39" t="s">
        <v>5</v>
      </c>
      <c r="D38" s="59">
        <v>5000</v>
      </c>
      <c r="E38" s="62">
        <v>0.4571</v>
      </c>
      <c r="F38" s="57"/>
      <c r="G38" s="40">
        <f t="shared" si="0"/>
      </c>
      <c r="H38" s="50"/>
      <c r="K38" s="7"/>
      <c r="L38" s="43"/>
    </row>
    <row r="39" spans="1:12" s="8" customFormat="1" ht="78.75">
      <c r="A39" s="38">
        <v>27</v>
      </c>
      <c r="B39" s="36" t="s">
        <v>67</v>
      </c>
      <c r="C39" s="39" t="s">
        <v>36</v>
      </c>
      <c r="D39" s="59">
        <v>50</v>
      </c>
      <c r="E39" s="62">
        <v>7.6467</v>
      </c>
      <c r="F39" s="57"/>
      <c r="G39" s="40">
        <f t="shared" si="0"/>
      </c>
      <c r="H39" s="50"/>
      <c r="K39" s="7"/>
      <c r="L39" s="43"/>
    </row>
    <row r="40" spans="1:12" s="8" customFormat="1" ht="11.25">
      <c r="A40" s="38">
        <v>28</v>
      </c>
      <c r="B40" s="36" t="s">
        <v>68</v>
      </c>
      <c r="C40" s="39" t="s">
        <v>5</v>
      </c>
      <c r="D40" s="59">
        <v>1500</v>
      </c>
      <c r="E40" s="62">
        <v>4.5026</v>
      </c>
      <c r="F40" s="57"/>
      <c r="G40" s="40">
        <f t="shared" si="0"/>
      </c>
      <c r="H40" s="50"/>
      <c r="K40" s="7"/>
      <c r="L40" s="43"/>
    </row>
    <row r="41" spans="1:12" s="8" customFormat="1" ht="33.75">
      <c r="A41" s="38">
        <v>29</v>
      </c>
      <c r="B41" s="36" t="s">
        <v>69</v>
      </c>
      <c r="C41" s="39" t="s">
        <v>5</v>
      </c>
      <c r="D41" s="59">
        <v>40</v>
      </c>
      <c r="E41" s="62">
        <v>9.7557</v>
      </c>
      <c r="F41" s="57"/>
      <c r="G41" s="40">
        <f t="shared" si="0"/>
      </c>
      <c r="H41" s="50"/>
      <c r="K41" s="7"/>
      <c r="L41" s="43"/>
    </row>
    <row r="42" spans="1:12" s="8" customFormat="1" ht="22.5">
      <c r="A42" s="38">
        <v>30</v>
      </c>
      <c r="B42" s="36" t="s">
        <v>70</v>
      </c>
      <c r="C42" s="39" t="s">
        <v>5</v>
      </c>
      <c r="D42" s="59">
        <v>1500</v>
      </c>
      <c r="E42" s="62">
        <v>2.89</v>
      </c>
      <c r="F42" s="57"/>
      <c r="G42" s="40">
        <f t="shared" si="0"/>
      </c>
      <c r="H42" s="50"/>
      <c r="K42" s="7"/>
      <c r="L42" s="43"/>
    </row>
    <row r="43" spans="1:12" s="8" customFormat="1" ht="11.25">
      <c r="A43" s="38">
        <v>31</v>
      </c>
      <c r="B43" s="36" t="s">
        <v>71</v>
      </c>
      <c r="C43" s="39" t="s">
        <v>36</v>
      </c>
      <c r="D43" s="59">
        <v>20</v>
      </c>
      <c r="E43" s="62">
        <v>17.7892</v>
      </c>
      <c r="F43" s="57"/>
      <c r="G43" s="40">
        <f t="shared" si="0"/>
      </c>
      <c r="H43" s="50"/>
      <c r="K43" s="7"/>
      <c r="L43" s="43"/>
    </row>
    <row r="44" spans="1:12" s="8" customFormat="1" ht="11.25">
      <c r="A44" s="38">
        <v>32</v>
      </c>
      <c r="B44" s="36" t="s">
        <v>72</v>
      </c>
      <c r="C44" s="39" t="s">
        <v>36</v>
      </c>
      <c r="D44" s="59">
        <v>20</v>
      </c>
      <c r="E44" s="62">
        <v>22.4076</v>
      </c>
      <c r="F44" s="57"/>
      <c r="G44" s="40">
        <f t="shared" si="0"/>
      </c>
      <c r="H44" s="50"/>
      <c r="K44" s="7"/>
      <c r="L44" s="43"/>
    </row>
    <row r="45" spans="1:12" s="8" customFormat="1" ht="33.75">
      <c r="A45" s="38">
        <v>33</v>
      </c>
      <c r="B45" s="36" t="s">
        <v>73</v>
      </c>
      <c r="C45" s="39" t="s">
        <v>5</v>
      </c>
      <c r="D45" s="59">
        <v>10</v>
      </c>
      <c r="E45" s="62">
        <v>19.2</v>
      </c>
      <c r="F45" s="57"/>
      <c r="G45" s="40">
        <f t="shared" si="0"/>
      </c>
      <c r="H45" s="50"/>
      <c r="K45" s="7"/>
      <c r="L45" s="43"/>
    </row>
    <row r="46" spans="1:12" s="8" customFormat="1" ht="33.75">
      <c r="A46" s="38">
        <v>34</v>
      </c>
      <c r="B46" s="36" t="s">
        <v>74</v>
      </c>
      <c r="C46" s="39" t="s">
        <v>5</v>
      </c>
      <c r="D46" s="59">
        <v>10</v>
      </c>
      <c r="E46" s="62">
        <v>19.16</v>
      </c>
      <c r="F46" s="57"/>
      <c r="G46" s="40">
        <f t="shared" si="0"/>
      </c>
      <c r="H46" s="50"/>
      <c r="K46" s="7"/>
      <c r="L46" s="43"/>
    </row>
    <row r="47" spans="1:12" s="8" customFormat="1" ht="33.75">
      <c r="A47" s="38">
        <v>35</v>
      </c>
      <c r="B47" s="36" t="s">
        <v>75</v>
      </c>
      <c r="C47" s="39" t="s">
        <v>5</v>
      </c>
      <c r="D47" s="59">
        <v>10</v>
      </c>
      <c r="E47" s="62">
        <v>17.57</v>
      </c>
      <c r="F47" s="57"/>
      <c r="G47" s="40">
        <f t="shared" si="0"/>
      </c>
      <c r="H47" s="50"/>
      <c r="K47" s="7"/>
      <c r="L47" s="43"/>
    </row>
    <row r="48" spans="1:12" s="8" customFormat="1" ht="22.5">
      <c r="A48" s="38">
        <v>36</v>
      </c>
      <c r="B48" s="36" t="s">
        <v>76</v>
      </c>
      <c r="C48" s="39" t="s">
        <v>5</v>
      </c>
      <c r="D48" s="59">
        <v>14400</v>
      </c>
      <c r="E48" s="62">
        <v>1.2626</v>
      </c>
      <c r="F48" s="57"/>
      <c r="G48" s="40">
        <f t="shared" si="0"/>
      </c>
      <c r="H48" s="50"/>
      <c r="K48" s="7"/>
      <c r="L48" s="43"/>
    </row>
    <row r="49" spans="1:12" s="8" customFormat="1" ht="45">
      <c r="A49" s="38">
        <v>37</v>
      </c>
      <c r="B49" s="36" t="s">
        <v>77</v>
      </c>
      <c r="C49" s="39" t="s">
        <v>5</v>
      </c>
      <c r="D49" s="59">
        <v>10000</v>
      </c>
      <c r="E49" s="62">
        <v>0.4633</v>
      </c>
      <c r="F49" s="57"/>
      <c r="G49" s="40">
        <f t="shared" si="0"/>
      </c>
      <c r="H49" s="50"/>
      <c r="K49" s="7"/>
      <c r="L49" s="43"/>
    </row>
    <row r="50" spans="1:12" s="8" customFormat="1" ht="45">
      <c r="A50" s="38">
        <v>38</v>
      </c>
      <c r="B50" s="36" t="s">
        <v>78</v>
      </c>
      <c r="C50" s="39" t="s">
        <v>5</v>
      </c>
      <c r="D50" s="59">
        <v>15000</v>
      </c>
      <c r="E50" s="62">
        <v>0.4633</v>
      </c>
      <c r="F50" s="57"/>
      <c r="G50" s="40">
        <f t="shared" si="0"/>
      </c>
      <c r="H50" s="50"/>
      <c r="K50" s="7"/>
      <c r="L50" s="43"/>
    </row>
    <row r="51" spans="1:12" s="8" customFormat="1" ht="45">
      <c r="A51" s="38">
        <v>39</v>
      </c>
      <c r="B51" s="36" t="s">
        <v>79</v>
      </c>
      <c r="C51" s="39" t="s">
        <v>5</v>
      </c>
      <c r="D51" s="59">
        <v>15000</v>
      </c>
      <c r="E51" s="62">
        <v>0.47</v>
      </c>
      <c r="F51" s="57"/>
      <c r="G51" s="40">
        <f t="shared" si="0"/>
      </c>
      <c r="H51" s="50"/>
      <c r="K51" s="7"/>
      <c r="L51" s="43"/>
    </row>
    <row r="52" spans="1:12" s="8" customFormat="1" ht="11.25">
      <c r="A52" s="38">
        <v>40</v>
      </c>
      <c r="B52" s="36" t="s">
        <v>80</v>
      </c>
      <c r="C52" s="39" t="s">
        <v>37</v>
      </c>
      <c r="D52" s="59">
        <v>900</v>
      </c>
      <c r="E52" s="62">
        <v>7.6238</v>
      </c>
      <c r="F52" s="57"/>
      <c r="G52" s="40">
        <f t="shared" si="0"/>
      </c>
      <c r="H52" s="50"/>
      <c r="K52" s="7"/>
      <c r="L52" s="43"/>
    </row>
    <row r="53" spans="1:12" s="8" customFormat="1" ht="22.5">
      <c r="A53" s="38">
        <v>41</v>
      </c>
      <c r="B53" s="36" t="s">
        <v>81</v>
      </c>
      <c r="C53" s="39" t="s">
        <v>41</v>
      </c>
      <c r="D53" s="59">
        <v>10</v>
      </c>
      <c r="E53" s="62">
        <v>61.6</v>
      </c>
      <c r="F53" s="57"/>
      <c r="G53" s="40">
        <f t="shared" si="0"/>
      </c>
      <c r="H53" s="50"/>
      <c r="K53" s="7"/>
      <c r="L53" s="43"/>
    </row>
    <row r="54" spans="1:12" s="8" customFormat="1" ht="157.5">
      <c r="A54" s="38">
        <v>42</v>
      </c>
      <c r="B54" s="36" t="s">
        <v>82</v>
      </c>
      <c r="C54" s="39" t="s">
        <v>5</v>
      </c>
      <c r="D54" s="59">
        <v>30</v>
      </c>
      <c r="E54" s="62">
        <v>84.3318</v>
      </c>
      <c r="F54" s="57"/>
      <c r="G54" s="40">
        <f t="shared" si="0"/>
      </c>
      <c r="H54" s="50"/>
      <c r="K54" s="7"/>
      <c r="L54" s="43"/>
    </row>
    <row r="55" spans="1:12" s="8" customFormat="1" ht="123.75">
      <c r="A55" s="38">
        <v>43</v>
      </c>
      <c r="B55" s="36" t="s">
        <v>83</v>
      </c>
      <c r="C55" s="39" t="s">
        <v>5</v>
      </c>
      <c r="D55" s="59">
        <v>15</v>
      </c>
      <c r="E55" s="62">
        <v>87.7277</v>
      </c>
      <c r="F55" s="57"/>
      <c r="G55" s="40">
        <f t="shared" si="0"/>
      </c>
      <c r="H55" s="50"/>
      <c r="K55" s="7"/>
      <c r="L55" s="43"/>
    </row>
    <row r="56" spans="1:12" s="8" customFormat="1" ht="22.5">
      <c r="A56" s="38">
        <v>44</v>
      </c>
      <c r="B56" s="36" t="s">
        <v>84</v>
      </c>
      <c r="C56" s="39" t="s">
        <v>41</v>
      </c>
      <c r="D56" s="59">
        <v>20</v>
      </c>
      <c r="E56" s="62">
        <v>31.1706</v>
      </c>
      <c r="F56" s="57"/>
      <c r="G56" s="40">
        <f t="shared" si="0"/>
      </c>
      <c r="H56" s="50"/>
      <c r="K56" s="7"/>
      <c r="L56" s="43"/>
    </row>
    <row r="57" spans="1:12" s="8" customFormat="1" ht="22.5">
      <c r="A57" s="38">
        <v>45</v>
      </c>
      <c r="B57" s="36" t="s">
        <v>85</v>
      </c>
      <c r="C57" s="39" t="s">
        <v>41</v>
      </c>
      <c r="D57" s="59">
        <v>20</v>
      </c>
      <c r="E57" s="62">
        <v>30.4728</v>
      </c>
      <c r="F57" s="57"/>
      <c r="G57" s="40">
        <f t="shared" si="0"/>
      </c>
      <c r="H57" s="50"/>
      <c r="K57" s="7"/>
      <c r="L57" s="43"/>
    </row>
    <row r="58" spans="1:12" s="8" customFormat="1" ht="22.5">
      <c r="A58" s="38">
        <v>46</v>
      </c>
      <c r="B58" s="36" t="s">
        <v>86</v>
      </c>
      <c r="C58" s="39" t="s">
        <v>41</v>
      </c>
      <c r="D58" s="59">
        <v>20</v>
      </c>
      <c r="E58" s="62">
        <v>33.4285</v>
      </c>
      <c r="F58" s="57"/>
      <c r="G58" s="40">
        <f t="shared" si="0"/>
      </c>
      <c r="H58" s="50"/>
      <c r="K58" s="7"/>
      <c r="L58" s="43"/>
    </row>
    <row r="59" spans="1:12" s="8" customFormat="1" ht="22.5">
      <c r="A59" s="38">
        <v>47</v>
      </c>
      <c r="B59" s="36" t="s">
        <v>87</v>
      </c>
      <c r="C59" s="39" t="s">
        <v>41</v>
      </c>
      <c r="D59" s="59">
        <v>20</v>
      </c>
      <c r="E59" s="62">
        <v>31.6283</v>
      </c>
      <c r="F59" s="57"/>
      <c r="G59" s="40">
        <f t="shared" si="0"/>
      </c>
      <c r="H59" s="50"/>
      <c r="K59" s="7"/>
      <c r="L59" s="43"/>
    </row>
    <row r="60" spans="1:12" s="8" customFormat="1" ht="11.25">
      <c r="A60" s="38">
        <v>48</v>
      </c>
      <c r="B60" s="36" t="s">
        <v>88</v>
      </c>
      <c r="C60" s="39" t="s">
        <v>5</v>
      </c>
      <c r="D60" s="59">
        <v>13000</v>
      </c>
      <c r="E60" s="62">
        <v>0.1906</v>
      </c>
      <c r="F60" s="57"/>
      <c r="G60" s="40">
        <f t="shared" si="0"/>
      </c>
      <c r="H60" s="50"/>
      <c r="K60" s="7"/>
      <c r="L60" s="43"/>
    </row>
    <row r="61" spans="1:12" s="8" customFormat="1" ht="45">
      <c r="A61" s="38">
        <v>49</v>
      </c>
      <c r="B61" s="36" t="s">
        <v>89</v>
      </c>
      <c r="C61" s="39" t="s">
        <v>5</v>
      </c>
      <c r="D61" s="59">
        <v>5</v>
      </c>
      <c r="E61" s="62">
        <v>139.05</v>
      </c>
      <c r="F61" s="57"/>
      <c r="G61" s="40">
        <f t="shared" si="0"/>
      </c>
      <c r="H61" s="50"/>
      <c r="K61" s="7"/>
      <c r="L61" s="43"/>
    </row>
    <row r="62" spans="1:12" s="8" customFormat="1" ht="11.25">
      <c r="A62" s="38">
        <v>50</v>
      </c>
      <c r="B62" s="36" t="s">
        <v>90</v>
      </c>
      <c r="C62" s="39" t="s">
        <v>37</v>
      </c>
      <c r="D62" s="59">
        <v>100</v>
      </c>
      <c r="E62" s="62">
        <v>5.5994</v>
      </c>
      <c r="F62" s="57"/>
      <c r="G62" s="40">
        <f t="shared" si="0"/>
      </c>
      <c r="H62" s="50"/>
      <c r="K62" s="7"/>
      <c r="L62" s="43"/>
    </row>
    <row r="63" spans="1:12" s="8" customFormat="1" ht="11.25">
      <c r="A63" s="38">
        <v>51</v>
      </c>
      <c r="B63" s="36" t="s">
        <v>91</v>
      </c>
      <c r="C63" s="39" t="s">
        <v>37</v>
      </c>
      <c r="D63" s="59">
        <v>100</v>
      </c>
      <c r="E63" s="62">
        <v>7.2056</v>
      </c>
      <c r="F63" s="57"/>
      <c r="G63" s="40">
        <f t="shared" si="0"/>
      </c>
      <c r="H63" s="50"/>
      <c r="K63" s="7"/>
      <c r="L63" s="43"/>
    </row>
    <row r="64" spans="1:12" s="8" customFormat="1" ht="11.25">
      <c r="A64" s="38">
        <v>52</v>
      </c>
      <c r="B64" s="36" t="s">
        <v>92</v>
      </c>
      <c r="C64" s="39" t="s">
        <v>37</v>
      </c>
      <c r="D64" s="59">
        <v>100</v>
      </c>
      <c r="E64" s="62">
        <v>8.8906</v>
      </c>
      <c r="F64" s="57"/>
      <c r="G64" s="40">
        <f t="shared" si="0"/>
      </c>
      <c r="H64" s="50"/>
      <c r="K64" s="7"/>
      <c r="L64" s="43"/>
    </row>
    <row r="65" spans="1:12" s="8" customFormat="1" ht="11.25">
      <c r="A65" s="38">
        <v>53</v>
      </c>
      <c r="B65" s="36" t="s">
        <v>93</v>
      </c>
      <c r="C65" s="39" t="s">
        <v>37</v>
      </c>
      <c r="D65" s="59">
        <v>100</v>
      </c>
      <c r="E65" s="62">
        <v>12.248</v>
      </c>
      <c r="F65" s="57"/>
      <c r="G65" s="40">
        <f t="shared" si="0"/>
      </c>
      <c r="H65" s="50"/>
      <c r="K65" s="7"/>
      <c r="L65" s="43"/>
    </row>
    <row r="66" spans="1:12" s="8" customFormat="1" ht="11.25">
      <c r="A66" s="38">
        <v>54</v>
      </c>
      <c r="B66" s="36" t="s">
        <v>94</v>
      </c>
      <c r="C66" s="39" t="s">
        <v>37</v>
      </c>
      <c r="D66" s="59">
        <v>100</v>
      </c>
      <c r="E66" s="62">
        <v>13.5692</v>
      </c>
      <c r="F66" s="57"/>
      <c r="G66" s="40">
        <f t="shared" si="0"/>
      </c>
      <c r="H66" s="50"/>
      <c r="K66" s="7"/>
      <c r="L66" s="43"/>
    </row>
    <row r="67" spans="1:12" s="8" customFormat="1" ht="11.25">
      <c r="A67" s="38">
        <v>55</v>
      </c>
      <c r="B67" s="36" t="s">
        <v>95</v>
      </c>
      <c r="C67" s="39" t="s">
        <v>37</v>
      </c>
      <c r="D67" s="59">
        <v>100</v>
      </c>
      <c r="E67" s="62">
        <v>16.5559</v>
      </c>
      <c r="F67" s="57"/>
      <c r="G67" s="40">
        <f t="shared" si="0"/>
      </c>
      <c r="H67" s="50"/>
      <c r="K67" s="7"/>
      <c r="L67" s="43"/>
    </row>
    <row r="68" spans="1:12" s="8" customFormat="1" ht="11.25">
      <c r="A68" s="38">
        <v>56</v>
      </c>
      <c r="B68" s="36" t="s">
        <v>96</v>
      </c>
      <c r="C68" s="39" t="s">
        <v>37</v>
      </c>
      <c r="D68" s="59">
        <v>100</v>
      </c>
      <c r="E68" s="62">
        <v>26.1215</v>
      </c>
      <c r="F68" s="57"/>
      <c r="G68" s="40">
        <f t="shared" si="0"/>
      </c>
      <c r="H68" s="50"/>
      <c r="K68" s="7"/>
      <c r="L68" s="43"/>
    </row>
    <row r="69" spans="1:12" s="8" customFormat="1" ht="11.25">
      <c r="A69" s="38">
        <v>57</v>
      </c>
      <c r="B69" s="36" t="s">
        <v>97</v>
      </c>
      <c r="C69" s="39" t="s">
        <v>37</v>
      </c>
      <c r="D69" s="59">
        <v>100</v>
      </c>
      <c r="E69" s="62">
        <v>25.8211</v>
      </c>
      <c r="F69" s="57"/>
      <c r="G69" s="40">
        <f t="shared" si="0"/>
      </c>
      <c r="H69" s="50"/>
      <c r="K69" s="7"/>
      <c r="L69" s="43"/>
    </row>
    <row r="70" spans="1:12" s="8" customFormat="1" ht="22.5">
      <c r="A70" s="38">
        <v>58</v>
      </c>
      <c r="B70" s="36" t="s">
        <v>98</v>
      </c>
      <c r="C70" s="39" t="s">
        <v>41</v>
      </c>
      <c r="D70" s="59">
        <v>1000</v>
      </c>
      <c r="E70" s="62">
        <v>8.2297</v>
      </c>
      <c r="F70" s="57"/>
      <c r="G70" s="40">
        <f t="shared" si="0"/>
      </c>
      <c r="H70" s="50"/>
      <c r="K70" s="7"/>
      <c r="L70" s="43"/>
    </row>
    <row r="71" spans="1:12" s="8" customFormat="1" ht="67.5">
      <c r="A71" s="38">
        <v>59</v>
      </c>
      <c r="B71" s="36" t="s">
        <v>99</v>
      </c>
      <c r="C71" s="39" t="s">
        <v>5</v>
      </c>
      <c r="D71" s="59">
        <v>2</v>
      </c>
      <c r="E71" s="62">
        <v>38</v>
      </c>
      <c r="F71" s="57"/>
      <c r="G71" s="40">
        <f t="shared" si="0"/>
      </c>
      <c r="H71" s="50"/>
      <c r="K71" s="7"/>
      <c r="L71" s="43"/>
    </row>
    <row r="72" spans="1:12" s="8" customFormat="1" ht="67.5">
      <c r="A72" s="38">
        <v>60</v>
      </c>
      <c r="B72" s="36" t="s">
        <v>100</v>
      </c>
      <c r="C72" s="39" t="s">
        <v>5</v>
      </c>
      <c r="D72" s="59">
        <v>2</v>
      </c>
      <c r="E72" s="62">
        <v>38</v>
      </c>
      <c r="F72" s="57"/>
      <c r="G72" s="40">
        <f t="shared" si="0"/>
      </c>
      <c r="H72" s="50"/>
      <c r="K72" s="7"/>
      <c r="L72" s="43"/>
    </row>
    <row r="73" spans="1:12" s="8" customFormat="1" ht="67.5">
      <c r="A73" s="38">
        <v>61</v>
      </c>
      <c r="B73" s="36" t="s">
        <v>101</v>
      </c>
      <c r="C73" s="39" t="s">
        <v>5</v>
      </c>
      <c r="D73" s="59">
        <v>2</v>
      </c>
      <c r="E73" s="62">
        <v>38</v>
      </c>
      <c r="F73" s="57"/>
      <c r="G73" s="40">
        <f t="shared" si="0"/>
      </c>
      <c r="H73" s="50"/>
      <c r="K73" s="7"/>
      <c r="L73" s="43"/>
    </row>
    <row r="74" spans="1:12" s="8" customFormat="1" ht="22.5">
      <c r="A74" s="38">
        <v>62</v>
      </c>
      <c r="B74" s="36" t="s">
        <v>102</v>
      </c>
      <c r="C74" s="39" t="s">
        <v>5</v>
      </c>
      <c r="D74" s="59">
        <v>30000</v>
      </c>
      <c r="E74" s="62">
        <v>0.5152</v>
      </c>
      <c r="F74" s="57"/>
      <c r="G74" s="40">
        <f t="shared" si="0"/>
      </c>
      <c r="H74" s="50"/>
      <c r="K74" s="7"/>
      <c r="L74" s="43"/>
    </row>
    <row r="75" spans="1:12" s="8" customFormat="1" ht="11.25">
      <c r="A75" s="38">
        <v>63</v>
      </c>
      <c r="B75" s="36" t="s">
        <v>103</v>
      </c>
      <c r="C75" s="39" t="s">
        <v>5</v>
      </c>
      <c r="D75" s="59">
        <v>500</v>
      </c>
      <c r="E75" s="62">
        <v>0.6865</v>
      </c>
      <c r="F75" s="57"/>
      <c r="G75" s="40">
        <f t="shared" si="0"/>
      </c>
      <c r="H75" s="50"/>
      <c r="K75" s="7"/>
      <c r="L75" s="43"/>
    </row>
    <row r="76" spans="1:12" s="8" customFormat="1" ht="11.25">
      <c r="A76" s="38">
        <v>64</v>
      </c>
      <c r="B76" s="36" t="s">
        <v>104</v>
      </c>
      <c r="C76" s="39" t="s">
        <v>5</v>
      </c>
      <c r="D76" s="59">
        <v>500</v>
      </c>
      <c r="E76" s="62">
        <v>0.7953</v>
      </c>
      <c r="F76" s="57"/>
      <c r="G76" s="40">
        <f t="shared" si="0"/>
      </c>
      <c r="H76" s="50"/>
      <c r="K76" s="7"/>
      <c r="L76" s="43"/>
    </row>
    <row r="77" spans="1:12" s="8" customFormat="1" ht="11.25">
      <c r="A77" s="38">
        <v>65</v>
      </c>
      <c r="B77" s="36" t="s">
        <v>105</v>
      </c>
      <c r="C77" s="39" t="s">
        <v>5</v>
      </c>
      <c r="D77" s="59">
        <v>500</v>
      </c>
      <c r="E77" s="62">
        <v>0.9043</v>
      </c>
      <c r="F77" s="57"/>
      <c r="G77" s="40">
        <f t="shared" si="0"/>
      </c>
      <c r="H77" s="50"/>
      <c r="K77" s="7"/>
      <c r="L77" s="43"/>
    </row>
    <row r="78" spans="1:12" s="8" customFormat="1" ht="11.25">
      <c r="A78" s="38">
        <v>66</v>
      </c>
      <c r="B78" s="36" t="s">
        <v>106</v>
      </c>
      <c r="C78" s="39" t="s">
        <v>5</v>
      </c>
      <c r="D78" s="59">
        <v>500</v>
      </c>
      <c r="E78" s="62">
        <v>0.9325</v>
      </c>
      <c r="F78" s="57"/>
      <c r="G78" s="40">
        <f t="shared" si="0"/>
      </c>
      <c r="H78" s="50"/>
      <c r="K78" s="7"/>
      <c r="L78" s="43"/>
    </row>
    <row r="79" spans="1:12" s="8" customFormat="1" ht="11.25">
      <c r="A79" s="38">
        <v>67</v>
      </c>
      <c r="B79" s="36" t="s">
        <v>107</v>
      </c>
      <c r="C79" s="39" t="s">
        <v>5</v>
      </c>
      <c r="D79" s="59">
        <v>150</v>
      </c>
      <c r="E79" s="62">
        <v>5.1992</v>
      </c>
      <c r="F79" s="57"/>
      <c r="G79" s="40">
        <f t="shared" si="0"/>
      </c>
      <c r="H79" s="50"/>
      <c r="K79" s="7"/>
      <c r="L79" s="43"/>
    </row>
    <row r="80" spans="1:12" s="8" customFormat="1" ht="11.25">
      <c r="A80" s="38">
        <v>68</v>
      </c>
      <c r="B80" s="36" t="s">
        <v>108</v>
      </c>
      <c r="C80" s="39" t="s">
        <v>5</v>
      </c>
      <c r="D80" s="59">
        <v>100</v>
      </c>
      <c r="E80" s="62">
        <v>5.4576</v>
      </c>
      <c r="F80" s="57"/>
      <c r="G80" s="40">
        <f t="shared" si="0"/>
      </c>
      <c r="H80" s="50"/>
      <c r="K80" s="7"/>
      <c r="L80" s="43"/>
    </row>
    <row r="81" spans="1:12" s="8" customFormat="1" ht="11.25">
      <c r="A81" s="38">
        <v>69</v>
      </c>
      <c r="B81" s="36" t="s">
        <v>109</v>
      </c>
      <c r="C81" s="39" t="s">
        <v>5</v>
      </c>
      <c r="D81" s="59">
        <v>100</v>
      </c>
      <c r="E81" s="62">
        <v>5.1992</v>
      </c>
      <c r="F81" s="57"/>
      <c r="G81" s="40">
        <f t="shared" si="0"/>
      </c>
      <c r="H81" s="50"/>
      <c r="K81" s="7"/>
      <c r="L81" s="43"/>
    </row>
    <row r="82" spans="1:12" s="8" customFormat="1" ht="11.25">
      <c r="A82" s="38">
        <v>70</v>
      </c>
      <c r="B82" s="36" t="s">
        <v>110</v>
      </c>
      <c r="C82" s="39" t="s">
        <v>5</v>
      </c>
      <c r="D82" s="59">
        <v>50</v>
      </c>
      <c r="E82" s="62">
        <v>4.295</v>
      </c>
      <c r="F82" s="57"/>
      <c r="G82" s="40">
        <f aca="true" t="shared" si="1" ref="G82:G100">IF(F82="","",IF(ISTEXT(F82),"NC",F82*D82))</f>
      </c>
      <c r="H82" s="50"/>
      <c r="K82" s="7"/>
      <c r="L82" s="43"/>
    </row>
    <row r="83" spans="1:12" s="8" customFormat="1" ht="11.25">
      <c r="A83" s="38">
        <v>71</v>
      </c>
      <c r="B83" s="36" t="s">
        <v>111</v>
      </c>
      <c r="C83" s="39" t="s">
        <v>5</v>
      </c>
      <c r="D83" s="59">
        <v>50</v>
      </c>
      <c r="E83" s="62">
        <v>4.86</v>
      </c>
      <c r="F83" s="57"/>
      <c r="G83" s="40">
        <f t="shared" si="1"/>
      </c>
      <c r="H83" s="50"/>
      <c r="K83" s="7"/>
      <c r="L83" s="43"/>
    </row>
    <row r="84" spans="1:12" s="8" customFormat="1" ht="11.25">
      <c r="A84" s="38">
        <v>72</v>
      </c>
      <c r="B84" s="36" t="s">
        <v>112</v>
      </c>
      <c r="C84" s="39" t="s">
        <v>5</v>
      </c>
      <c r="D84" s="59">
        <v>100</v>
      </c>
      <c r="E84" s="62">
        <v>1.0947</v>
      </c>
      <c r="F84" s="57"/>
      <c r="G84" s="40">
        <f t="shared" si="1"/>
      </c>
      <c r="H84" s="50"/>
      <c r="K84" s="7"/>
      <c r="L84" s="43"/>
    </row>
    <row r="85" spans="1:12" s="8" customFormat="1" ht="11.25">
      <c r="A85" s="38">
        <v>73</v>
      </c>
      <c r="B85" s="36" t="s">
        <v>113</v>
      </c>
      <c r="C85" s="39" t="s">
        <v>5</v>
      </c>
      <c r="D85" s="59">
        <v>100</v>
      </c>
      <c r="E85" s="62">
        <v>1.2819</v>
      </c>
      <c r="F85" s="57"/>
      <c r="G85" s="40">
        <f t="shared" si="1"/>
      </c>
      <c r="H85" s="50"/>
      <c r="K85" s="7"/>
      <c r="L85" s="43"/>
    </row>
    <row r="86" spans="1:12" s="8" customFormat="1" ht="11.25">
      <c r="A86" s="38">
        <v>74</v>
      </c>
      <c r="B86" s="36" t="s">
        <v>114</v>
      </c>
      <c r="C86" s="39" t="s">
        <v>5</v>
      </c>
      <c r="D86" s="59">
        <v>200</v>
      </c>
      <c r="E86" s="62">
        <v>1.1818</v>
      </c>
      <c r="F86" s="57"/>
      <c r="G86" s="40">
        <f t="shared" si="1"/>
      </c>
      <c r="H86" s="50"/>
      <c r="K86" s="7"/>
      <c r="L86" s="43"/>
    </row>
    <row r="87" spans="1:12" s="8" customFormat="1" ht="11.25">
      <c r="A87" s="38">
        <v>75</v>
      </c>
      <c r="B87" s="36" t="s">
        <v>115</v>
      </c>
      <c r="C87" s="39" t="s">
        <v>5</v>
      </c>
      <c r="D87" s="59">
        <v>200</v>
      </c>
      <c r="E87" s="62">
        <v>1.1777</v>
      </c>
      <c r="F87" s="57"/>
      <c r="G87" s="40">
        <f t="shared" si="1"/>
      </c>
      <c r="H87" s="50"/>
      <c r="K87" s="7"/>
      <c r="L87" s="43"/>
    </row>
    <row r="88" spans="1:12" s="8" customFormat="1" ht="11.25">
      <c r="A88" s="38">
        <v>76</v>
      </c>
      <c r="B88" s="36" t="s">
        <v>116</v>
      </c>
      <c r="C88" s="39" t="s">
        <v>5</v>
      </c>
      <c r="D88" s="59">
        <v>200</v>
      </c>
      <c r="E88" s="62">
        <v>1.3166</v>
      </c>
      <c r="F88" s="57"/>
      <c r="G88" s="40">
        <f t="shared" si="1"/>
      </c>
      <c r="H88" s="50"/>
      <c r="K88" s="7"/>
      <c r="L88" s="43"/>
    </row>
    <row r="89" spans="1:12" s="8" customFormat="1" ht="11.25">
      <c r="A89" s="38">
        <v>77</v>
      </c>
      <c r="B89" s="36" t="s">
        <v>117</v>
      </c>
      <c r="C89" s="39" t="s">
        <v>5</v>
      </c>
      <c r="D89" s="59">
        <v>200</v>
      </c>
      <c r="E89" s="62">
        <v>1.8847</v>
      </c>
      <c r="F89" s="57"/>
      <c r="G89" s="40">
        <f t="shared" si="1"/>
      </c>
      <c r="H89" s="50"/>
      <c r="K89" s="7"/>
      <c r="L89" s="43"/>
    </row>
    <row r="90" spans="1:12" s="8" customFormat="1" ht="11.25">
      <c r="A90" s="38">
        <v>78</v>
      </c>
      <c r="B90" s="36" t="s">
        <v>118</v>
      </c>
      <c r="C90" s="39" t="s">
        <v>5</v>
      </c>
      <c r="D90" s="59">
        <v>300</v>
      </c>
      <c r="E90" s="62">
        <v>1.07</v>
      </c>
      <c r="F90" s="57"/>
      <c r="G90" s="40">
        <f t="shared" si="1"/>
      </c>
      <c r="H90" s="50"/>
      <c r="K90" s="7"/>
      <c r="L90" s="43"/>
    </row>
    <row r="91" spans="1:12" s="8" customFormat="1" ht="11.25">
      <c r="A91" s="38">
        <v>79</v>
      </c>
      <c r="B91" s="36" t="s">
        <v>119</v>
      </c>
      <c r="C91" s="39" t="s">
        <v>5</v>
      </c>
      <c r="D91" s="59">
        <v>300</v>
      </c>
      <c r="E91" s="62">
        <v>1.15</v>
      </c>
      <c r="F91" s="57"/>
      <c r="G91" s="40">
        <f t="shared" si="1"/>
      </c>
      <c r="H91" s="50"/>
      <c r="K91" s="7"/>
      <c r="L91" s="43"/>
    </row>
    <row r="92" spans="1:12" s="8" customFormat="1" ht="11.25">
      <c r="A92" s="38">
        <v>80</v>
      </c>
      <c r="B92" s="36" t="s">
        <v>120</v>
      </c>
      <c r="C92" s="39" t="s">
        <v>5</v>
      </c>
      <c r="D92" s="59">
        <v>300</v>
      </c>
      <c r="E92" s="62">
        <v>1.19</v>
      </c>
      <c r="F92" s="57"/>
      <c r="G92" s="40">
        <f t="shared" si="1"/>
      </c>
      <c r="H92" s="50"/>
      <c r="K92" s="7"/>
      <c r="L92" s="43"/>
    </row>
    <row r="93" spans="1:12" s="8" customFormat="1" ht="11.25">
      <c r="A93" s="38">
        <v>81</v>
      </c>
      <c r="B93" s="36" t="s">
        <v>121</v>
      </c>
      <c r="C93" s="39" t="s">
        <v>5</v>
      </c>
      <c r="D93" s="59">
        <v>300</v>
      </c>
      <c r="E93" s="62">
        <v>1.28</v>
      </c>
      <c r="F93" s="57"/>
      <c r="G93" s="40">
        <f t="shared" si="1"/>
      </c>
      <c r="H93" s="50"/>
      <c r="K93" s="7"/>
      <c r="L93" s="43"/>
    </row>
    <row r="94" spans="1:12" s="8" customFormat="1" ht="11.25">
      <c r="A94" s="38">
        <v>82</v>
      </c>
      <c r="B94" s="36" t="s">
        <v>122</v>
      </c>
      <c r="C94" s="39" t="s">
        <v>5</v>
      </c>
      <c r="D94" s="59">
        <v>300</v>
      </c>
      <c r="E94" s="62">
        <v>0.985</v>
      </c>
      <c r="F94" s="57"/>
      <c r="G94" s="40">
        <f t="shared" si="1"/>
      </c>
      <c r="H94" s="50"/>
      <c r="K94" s="7"/>
      <c r="L94" s="43"/>
    </row>
    <row r="95" spans="1:12" s="8" customFormat="1" ht="11.25">
      <c r="A95" s="38">
        <v>83</v>
      </c>
      <c r="B95" s="36" t="s">
        <v>123</v>
      </c>
      <c r="C95" s="39" t="s">
        <v>5</v>
      </c>
      <c r="D95" s="59">
        <v>300</v>
      </c>
      <c r="E95" s="62">
        <v>1.439</v>
      </c>
      <c r="F95" s="57"/>
      <c r="G95" s="40">
        <f t="shared" si="1"/>
      </c>
      <c r="H95" s="50"/>
      <c r="K95" s="7"/>
      <c r="L95" s="43"/>
    </row>
    <row r="96" spans="1:12" s="8" customFormat="1" ht="11.25">
      <c r="A96" s="38">
        <v>84</v>
      </c>
      <c r="B96" s="36" t="s">
        <v>124</v>
      </c>
      <c r="C96" s="39" t="s">
        <v>5</v>
      </c>
      <c r="D96" s="59">
        <v>300</v>
      </c>
      <c r="E96" s="62">
        <v>1.448</v>
      </c>
      <c r="F96" s="57"/>
      <c r="G96" s="40">
        <f t="shared" si="1"/>
      </c>
      <c r="H96" s="50"/>
      <c r="K96" s="7"/>
      <c r="L96" s="43"/>
    </row>
    <row r="97" spans="1:12" s="8" customFormat="1" ht="11.25">
      <c r="A97" s="38">
        <v>85</v>
      </c>
      <c r="B97" s="36" t="s">
        <v>125</v>
      </c>
      <c r="C97" s="39" t="s">
        <v>5</v>
      </c>
      <c r="D97" s="59">
        <v>300</v>
      </c>
      <c r="E97" s="62">
        <v>0.6648</v>
      </c>
      <c r="F97" s="57"/>
      <c r="G97" s="40">
        <f t="shared" si="1"/>
      </c>
      <c r="H97" s="50"/>
      <c r="K97" s="7"/>
      <c r="L97" s="43"/>
    </row>
    <row r="98" spans="1:12" s="8" customFormat="1" ht="11.25">
      <c r="A98" s="38">
        <v>86</v>
      </c>
      <c r="B98" s="36" t="s">
        <v>126</v>
      </c>
      <c r="C98" s="39" t="s">
        <v>5</v>
      </c>
      <c r="D98" s="59">
        <v>300</v>
      </c>
      <c r="E98" s="62">
        <v>0.7861</v>
      </c>
      <c r="F98" s="57"/>
      <c r="G98" s="40">
        <f t="shared" si="1"/>
      </c>
      <c r="H98" s="50"/>
      <c r="K98" s="7"/>
      <c r="L98" s="43"/>
    </row>
    <row r="99" spans="1:12" s="8" customFormat="1" ht="11.25">
      <c r="A99" s="38">
        <v>87</v>
      </c>
      <c r="B99" s="36" t="s">
        <v>127</v>
      </c>
      <c r="C99" s="39" t="s">
        <v>5</v>
      </c>
      <c r="D99" s="59">
        <v>300</v>
      </c>
      <c r="E99" s="62">
        <v>0.8048</v>
      </c>
      <c r="F99" s="57"/>
      <c r="G99" s="40">
        <f t="shared" si="1"/>
      </c>
      <c r="H99" s="50"/>
      <c r="K99" s="7"/>
      <c r="L99" s="43"/>
    </row>
    <row r="100" spans="1:12" s="8" customFormat="1" ht="11.25">
      <c r="A100" s="38">
        <v>88</v>
      </c>
      <c r="B100" s="36" t="s">
        <v>128</v>
      </c>
      <c r="C100" s="39" t="s">
        <v>5</v>
      </c>
      <c r="D100" s="59">
        <v>300</v>
      </c>
      <c r="E100" s="62">
        <v>0.8288</v>
      </c>
      <c r="F100" s="57"/>
      <c r="G100" s="40">
        <f t="shared" si="1"/>
      </c>
      <c r="H100" s="50"/>
      <c r="K100" s="7"/>
      <c r="L100" s="43"/>
    </row>
    <row r="101" spans="1:12" s="8" customFormat="1" ht="11.25">
      <c r="A101" s="38">
        <v>89</v>
      </c>
      <c r="B101" s="36" t="s">
        <v>129</v>
      </c>
      <c r="C101" s="39" t="s">
        <v>36</v>
      </c>
      <c r="D101" s="59">
        <v>5</v>
      </c>
      <c r="E101" s="62">
        <v>102.245</v>
      </c>
      <c r="F101" s="57"/>
      <c r="G101" s="40">
        <f>IF(F101="","",IF(ISTEXT(F101),"NC",F101*D101))</f>
      </c>
      <c r="H101" s="50"/>
      <c r="K101" s="7"/>
      <c r="L101" s="43"/>
    </row>
    <row r="102" spans="1:12" s="8" customFormat="1" ht="33.75">
      <c r="A102" s="38">
        <v>90</v>
      </c>
      <c r="B102" s="36" t="s">
        <v>130</v>
      </c>
      <c r="C102" s="39" t="s">
        <v>5</v>
      </c>
      <c r="D102" s="59">
        <v>10</v>
      </c>
      <c r="E102" s="62">
        <v>18.56</v>
      </c>
      <c r="F102" s="57"/>
      <c r="G102" s="40">
        <f>IF(F102="","",IF(ISTEXT(F102),"NC",F102*D102))</f>
      </c>
      <c r="H102" s="50"/>
      <c r="K102" s="7"/>
      <c r="L102" s="43"/>
    </row>
    <row r="103" spans="1:12" s="8" customFormat="1" ht="33.75">
      <c r="A103" s="38">
        <v>91</v>
      </c>
      <c r="B103" s="36" t="s">
        <v>131</v>
      </c>
      <c r="C103" s="39" t="s">
        <v>5</v>
      </c>
      <c r="D103" s="59">
        <v>10</v>
      </c>
      <c r="E103" s="62">
        <v>17.96</v>
      </c>
      <c r="F103" s="57"/>
      <c r="G103" s="40">
        <f>IF(F103="","",IF(ISTEXT(F103),"NC",F103*D103))</f>
      </c>
      <c r="H103" s="50"/>
      <c r="K103" s="7"/>
      <c r="L103" s="43"/>
    </row>
    <row r="104" spans="1:12" s="31" customFormat="1" ht="9">
      <c r="A104" s="42"/>
      <c r="E104" s="56"/>
      <c r="F104" s="71" t="s">
        <v>27</v>
      </c>
      <c r="G104" s="72"/>
      <c r="H104" s="51"/>
      <c r="L104" s="45"/>
    </row>
    <row r="105" spans="6:8" ht="14.25" customHeight="1">
      <c r="F105" s="73">
        <f>IF(SUM(G13:G103)=0,"",SUM(G13:G103))</f>
      </c>
      <c r="G105" s="74"/>
      <c r="H105" s="52"/>
    </row>
    <row r="106" spans="1:12" s="46" customFormat="1" ht="29.25" customHeight="1">
      <c r="A106" s="67" t="str">
        <f>" - "&amp;Dados!B21</f>
        <v> - O objeto do presente termo de referência será recebido de forma parcelada pela Secretaria com prazo não superior a 15 (quinze) dias úteis após recebimento da nota de empenho de acordo com a necessidade e disponibilidade física de armazenamento no estoque, conforme solicitação do responsável por fiscalizar este contrato.</v>
      </c>
      <c r="B106" s="67"/>
      <c r="C106" s="67"/>
      <c r="D106" s="67"/>
      <c r="E106" s="67"/>
      <c r="F106" s="67"/>
      <c r="G106" s="67"/>
      <c r="H106" s="53"/>
      <c r="L106" s="47"/>
    </row>
    <row r="107" spans="1:12" s="46" customFormat="1" ht="29.25" customHeight="1">
      <c r="A107" s="67" t="str">
        <f>" - "&amp;Dados!B22</f>
        <v> - Os materiais deverão ser entregues na sede do órgão, no endereço: se material permanente: Setor de Patrimônio, se material de consumo: Setor de Almoxarifado, Rua Dr. Carolino Ribeiro de Moura, Centro, Sumidouro, no horário das 09h00min às 12h00min horas e de 14h00min  às 17h00min horas, ou outro local indicado pela administração pública. Sendo o frete, carga e descarga por conta do fornecedor até o local indicado.</v>
      </c>
      <c r="B107" s="67"/>
      <c r="C107" s="67"/>
      <c r="D107" s="67"/>
      <c r="E107" s="67"/>
      <c r="F107" s="67"/>
      <c r="G107" s="67"/>
      <c r="H107" s="53"/>
      <c r="L107" s="47"/>
    </row>
    <row r="108" spans="1:12" s="46" customFormat="1" ht="19.5" customHeight="1">
      <c r="A108" s="67" t="str">
        <f>" - "&amp;Dados!B23</f>
        <v> - O pagamento do objeto de que trata o PREGÃO PRESENCIAL 122/2019, e consequente contrato serão efetuados pela Tesouraria da Secretaria Municipal de Saúde de Sumidouro no prazo de até 30 (trinta) dias;</v>
      </c>
      <c r="B108" s="67"/>
      <c r="C108" s="67"/>
      <c r="D108" s="67"/>
      <c r="E108" s="67"/>
      <c r="F108" s="67"/>
      <c r="G108" s="67"/>
      <c r="H108" s="53"/>
      <c r="L108" s="47"/>
    </row>
    <row r="109" spans="1:12" s="31" customFormat="1" ht="9">
      <c r="A109" s="67" t="str">
        <f>" - "&amp;Dados!B24</f>
        <v> - Proposta válida por 60 (sessenta) dias</v>
      </c>
      <c r="B109" s="67"/>
      <c r="C109" s="67"/>
      <c r="D109" s="67"/>
      <c r="E109" s="67"/>
      <c r="F109" s="67"/>
      <c r="G109" s="67"/>
      <c r="H109" s="51"/>
      <c r="L109" s="45"/>
    </row>
    <row r="110" ht="12.75">
      <c r="H110" s="54"/>
    </row>
    <row r="111" ht="12.75">
      <c r="H111" s="54"/>
    </row>
    <row r="112" ht="12.75">
      <c r="H112" s="54"/>
    </row>
    <row r="113" ht="12.75">
      <c r="H113" s="54"/>
    </row>
    <row r="114" ht="12.75">
      <c r="H114" s="54"/>
    </row>
    <row r="115" ht="12.75">
      <c r="H115" s="54"/>
    </row>
    <row r="116" spans="2:7" ht="12.75" customHeight="1">
      <c r="B116" s="1"/>
      <c r="D116" s="1"/>
      <c r="G116" s="1"/>
    </row>
    <row r="117" spans="2:7" ht="12.75">
      <c r="B117" s="1"/>
      <c r="D117" s="1"/>
      <c r="G117" s="1"/>
    </row>
    <row r="118" spans="2:7" ht="12.75">
      <c r="B118" s="1"/>
      <c r="D118" s="1"/>
      <c r="G118" s="1"/>
    </row>
    <row r="119" spans="2:7" ht="12.75">
      <c r="B119" s="1"/>
      <c r="D119" s="1"/>
      <c r="G119" s="1"/>
    </row>
    <row r="120" spans="2:7" ht="12.75">
      <c r="B120" s="1"/>
      <c r="D120" s="1"/>
      <c r="G120" s="1"/>
    </row>
  </sheetData>
  <sheetProtection/>
  <autoFilter ref="A11:G109"/>
  <mergeCells count="15">
    <mergeCell ref="A109:G109"/>
    <mergeCell ref="B9:G9"/>
    <mergeCell ref="A3:G3"/>
    <mergeCell ref="A4:G4"/>
    <mergeCell ref="A5:G5"/>
    <mergeCell ref="F104:G104"/>
    <mergeCell ref="F105:G105"/>
    <mergeCell ref="D10:G10"/>
    <mergeCell ref="C6:D6"/>
    <mergeCell ref="E6:F6"/>
    <mergeCell ref="A2:G2"/>
    <mergeCell ref="A106:G106"/>
    <mergeCell ref="A107:G107"/>
    <mergeCell ref="A108:G108"/>
    <mergeCell ref="B8:G8"/>
  </mergeCells>
  <conditionalFormatting sqref="F104">
    <cfRule type="expression" priority="1" dxfId="12" stopIfTrue="1">
      <formula>IF($J104="Empate",IF(H104=1,TRUE(),FALSE()),FALSE())</formula>
    </cfRule>
    <cfRule type="expression" priority="2" dxfId="13" stopIfTrue="1">
      <formula>IF(H104="&gt;",FALSE(),IF(H104&gt;0,TRUE(),FALSE()))</formula>
    </cfRule>
    <cfRule type="expression" priority="3" dxfId="0" stopIfTrue="1">
      <formula>IF(H104="&gt;",TRUE(),FALSE())</formula>
    </cfRule>
  </conditionalFormatting>
  <conditionalFormatting sqref="F105">
    <cfRule type="expression" priority="4" dxfId="9" stopIfTrue="1">
      <formula>IF($J104="OK",IF(H104=1,TRUE(),FALSE()),FALSE())</formula>
    </cfRule>
    <cfRule type="expression" priority="5" dxfId="14" stopIfTrue="1">
      <formula>IF($J104="Empate",IF(H104=1,TRUE(),FALSE()),FALSE())</formula>
    </cfRule>
    <cfRule type="expression" priority="6" dxfId="7" stopIfTrue="1">
      <formula>IF($J104="Empate",IF(H104=2,TRUE(),FALSE()),FALSE())</formula>
    </cfRule>
  </conditionalFormatting>
  <conditionalFormatting sqref="F13:F103">
    <cfRule type="cellIs" priority="11" dxfId="6" operator="equal" stopIfTrue="1">
      <formula>""</formula>
    </cfRule>
  </conditionalFormatting>
  <conditionalFormatting sqref="D13:D103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103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103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horizontalDpi="600" verticalDpi="600" orientation="portrait" paperSize="9" scale="85" r:id="rId4"/>
  <headerFooter alignWithMargins="0">
    <oddHeader>&amp;R&amp;"Arial,Negrito"&amp;6Página &amp;P de &amp;N.</oddHeader>
    <oddFooter>&amp;C
____________________________________
Assinatura e Carimbo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3" width="30.00390625" style="0" customWidth="1"/>
    <col min="4" max="8" width="19.00390625" style="0" customWidth="1"/>
    <col min="9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132</v>
      </c>
      <c r="E1" s="4"/>
      <c r="F1" s="4"/>
      <c r="G1" s="4"/>
    </row>
    <row r="2" spans="1:7" ht="12.75">
      <c r="A2" s="18" t="s">
        <v>10</v>
      </c>
      <c r="B2" t="s">
        <v>133</v>
      </c>
      <c r="E2" s="4"/>
      <c r="F2" s="4"/>
      <c r="G2" s="4"/>
    </row>
    <row r="3" spans="1:7" ht="12.75">
      <c r="A3" s="18" t="s">
        <v>11</v>
      </c>
      <c r="B3" s="5" t="s">
        <v>134</v>
      </c>
      <c r="C3" s="5"/>
      <c r="E3" s="4"/>
      <c r="F3" s="4"/>
      <c r="G3" s="4"/>
    </row>
    <row r="4" spans="1:7" ht="12.75">
      <c r="A4" s="18" t="s">
        <v>12</v>
      </c>
      <c r="B4" s="11" t="s">
        <v>138</v>
      </c>
      <c r="C4" s="5"/>
      <c r="E4" s="4"/>
      <c r="F4" s="4"/>
      <c r="G4" s="4"/>
    </row>
    <row r="5" spans="1:7" ht="12.75">
      <c r="A5" s="18" t="s">
        <v>13</v>
      </c>
      <c r="B5" s="11" t="s">
        <v>33</v>
      </c>
      <c r="C5" s="5"/>
      <c r="E5" s="4"/>
      <c r="F5" s="4"/>
      <c r="G5" s="4"/>
    </row>
    <row r="6" spans="1:7" ht="12.75">
      <c r="A6" s="18" t="s">
        <v>31</v>
      </c>
      <c r="B6" s="14" t="s">
        <v>34</v>
      </c>
      <c r="C6" s="5"/>
      <c r="E6" s="4"/>
      <c r="F6" s="4"/>
      <c r="G6" s="4"/>
    </row>
    <row r="7" spans="1:7" ht="12.75">
      <c r="A7" s="18" t="s">
        <v>14</v>
      </c>
      <c r="B7" s="5" t="s">
        <v>30</v>
      </c>
      <c r="C7" s="5"/>
      <c r="E7" s="4"/>
      <c r="F7" s="4"/>
      <c r="G7" s="4"/>
    </row>
    <row r="8" spans="1:7" ht="12.75">
      <c r="A8" s="27" t="s">
        <v>23</v>
      </c>
      <c r="B8" s="58">
        <v>165680.80750000008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C14" s="26"/>
      <c r="E14" s="26"/>
      <c r="F14" s="4"/>
      <c r="G14" s="4"/>
    </row>
    <row r="15" spans="1:13" s="25" customFormat="1" ht="12.75">
      <c r="A15" s="24" t="s">
        <v>21</v>
      </c>
      <c r="B15" s="26" t="s">
        <v>39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22</v>
      </c>
      <c r="B16" s="26"/>
      <c r="C16" s="26"/>
      <c r="D16" s="26"/>
      <c r="E16" s="26"/>
      <c r="F16" s="60"/>
      <c r="G16" s="60"/>
      <c r="H16" s="60"/>
      <c r="I16" s="26"/>
      <c r="J16" s="26"/>
      <c r="K16" s="26"/>
      <c r="L16" s="26"/>
      <c r="M16" s="26"/>
      <c r="IV16" s="26"/>
    </row>
    <row r="17" spans="2:7" ht="12.75">
      <c r="B17" s="26"/>
      <c r="E17" s="65"/>
      <c r="F17" s="26"/>
      <c r="G17" s="26"/>
    </row>
    <row r="18" spans="2:7" ht="12.75">
      <c r="B18" s="26"/>
      <c r="E18" s="65"/>
      <c r="F18" s="26"/>
      <c r="G18" s="26"/>
    </row>
    <row r="19" spans="5:7" ht="12.75">
      <c r="E19" s="65"/>
      <c r="F19" s="65"/>
      <c r="G19" s="4"/>
    </row>
    <row r="20" spans="5:7" ht="12.75">
      <c r="E20" s="65"/>
      <c r="F20" s="65"/>
      <c r="G20" s="4"/>
    </row>
    <row r="21" spans="1:7" ht="76.5">
      <c r="A21" s="22" t="s">
        <v>15</v>
      </c>
      <c r="B21" s="23" t="s">
        <v>135</v>
      </c>
      <c r="E21" s="4"/>
      <c r="F21" s="4"/>
      <c r="G21" s="4"/>
    </row>
    <row r="22" spans="1:7" ht="102">
      <c r="A22" s="22" t="s">
        <v>16</v>
      </c>
      <c r="B22" s="23" t="s">
        <v>136</v>
      </c>
      <c r="E22" s="4"/>
      <c r="F22" s="4"/>
      <c r="G22" s="4"/>
    </row>
    <row r="23" spans="1:7" ht="51">
      <c r="A23" s="22" t="s">
        <v>17</v>
      </c>
      <c r="B23" s="23" t="s">
        <v>137</v>
      </c>
      <c r="C23" s="10"/>
      <c r="E23" s="4"/>
      <c r="F23" s="4"/>
      <c r="G23" s="4"/>
    </row>
    <row r="24" spans="1:7" ht="25.5">
      <c r="A24" s="22" t="s">
        <v>18</v>
      </c>
      <c r="B24" s="23" t="s">
        <v>28</v>
      </c>
      <c r="E24" s="4"/>
      <c r="F24" s="4"/>
      <c r="G24" s="4"/>
    </row>
    <row r="25" spans="1:2" ht="25.5">
      <c r="A25" s="22" t="s">
        <v>32</v>
      </c>
      <c r="B25" s="64" t="s">
        <v>35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2019-09-03T16:47:01Z</cp:lastPrinted>
  <dcterms:created xsi:type="dcterms:W3CDTF">2006-04-18T17:38:46Z</dcterms:created>
  <dcterms:modified xsi:type="dcterms:W3CDTF">2019-09-03T16:47:03Z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