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Preços'!$A$11:$G$58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<sst xmlns="http://schemas.openxmlformats.org/spreadsheetml/2006/main" count="128" uniqueCount="88">
  <si>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</si>
  <si>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</si>
  <si>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</si>
  <si>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</si>
  <si>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</si>
  <si>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</si>
  <si>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</si>
  <si>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</si>
  <si>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</si>
  <si>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</si>
  <si>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</si>
  <si>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</si>
  <si>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</si>
  <si>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</si>
  <si>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</si>
  <si>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</si>
  <si>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</si>
  <si>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</si>
  <si>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</si>
  <si>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</si>
  <si>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</si>
  <si>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</si>
  <si>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</si>
  <si>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</si>
  <si>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</si>
  <si>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</si>
  <si>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</si>
  <si>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</si>
  <si>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</si>
  <si>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</si>
  <si>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</si>
  <si>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</si>
  <si>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</si>
  <si>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</si>
  <si>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</si>
  <si>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LÂMINA 13 FUROS 3/8 (PATROL CATERPILLAR)</t>
  </si>
  <si>
    <t>LÂMINA 13 FUROS 5/8 (PATROL NEW HOLLAND)</t>
  </si>
  <si>
    <t>LÂMINA 8 FUROS 3/4 COM 2,35 MTS (RETRO JCB)</t>
  </si>
  <si>
    <t>LÂMINA 8 FUROS ¾ COM 2,33 MTS (RETRO RANDON)</t>
  </si>
  <si>
    <t>RETENTOR DE RODA (CAMINHÃO VOLKSWAGEM 13.180)</t>
  </si>
  <si>
    <t>FILTRO DE AR INTERNO (CAMINHÃO MERCEDES 2729)</t>
  </si>
  <si>
    <t>FILTRO DE AR EXTERNO (CAMINHÃO MERCEDES 2729)</t>
  </si>
  <si>
    <t>FILTRO DE AR INTERNO (CAMINHÃO VOLKSWAGEM 24.280)</t>
  </si>
  <si>
    <t>FILTRO DE AR EXTERNO (CAMINHÃO VOLKSWAGEM 24.280)</t>
  </si>
  <si>
    <t>FILTRO DE AR INTERNO (CAMINHÃO VOLKSWAGEM 13.190)</t>
  </si>
  <si>
    <t>FILTRO DE AR EXTERNO (CAMINHÃO VOLKSWAGEM 13.190)</t>
  </si>
  <si>
    <t>LÂMINA DE ROÇADEIRA ARTICULADA PARA TRATOR</t>
  </si>
  <si>
    <t>PAR</t>
  </si>
  <si>
    <t>FACÃO PARA ROÇADEIRA ARTICULADA PARA TRATOR</t>
  </si>
  <si>
    <t>RADIADOR (SAVEIRO 1.6 ANO 2011)</t>
  </si>
  <si>
    <t>LONA DE FREIO TRASEIRO (CAMINHÃO VOLKSWAGEM 13.180)</t>
  </si>
  <si>
    <t>JG</t>
  </si>
  <si>
    <t>FEIXE DE MOLA DA CABINE (CAMINHÃO MERCEDES 2729)</t>
  </si>
  <si>
    <t>UNHA DA ESCAVADEIRA HIDRÁULICA</t>
  </si>
  <si>
    <t>FILTRO DE ÓLEO DIESEL (REFIL) (CAMINHÃO VOLKSWAGEM 13.190)</t>
  </si>
  <si>
    <t>FILTRO DE ÓLEO DIESEL SEPARADOR (CAMINHÃO VOLKSWAGEM 13.190)</t>
  </si>
  <si>
    <t>RODA 22.5" 10 FUROS (CAMINHÃO MERCEDES 2729)</t>
  </si>
  <si>
    <t>FILTRO HIDRÁULICO (RETRO VOLVO BL70)</t>
  </si>
  <si>
    <t>FILTRO DE AR INTERNO (RETRO VOLVO BL 70)</t>
  </si>
  <si>
    <t>FILTRO DE AR EXTERNO (RETRO VOLVO BL70)</t>
  </si>
  <si>
    <t>RETENTOR DO CUBO DIANTEIRO (RETRO RANDON)</t>
  </si>
  <si>
    <t>UNHA DO RETRO (RETRO RANDON)</t>
  </si>
  <si>
    <t>COLETOR DO MOTOR (CAMINHONETE S10 4X2, GASOLINA, ANO 2011)</t>
  </si>
  <si>
    <t>AMORTECEDOR DIANTEIRO (CAMINHONETE S10 4X2, GASOLINA, ANO 2011)</t>
  </si>
  <si>
    <t>CÁLCIO DA CABINE (CAMINHÃO VOLKSWAGEM 13.180 CONSTELATION)</t>
  </si>
  <si>
    <t>FAROL COMPLETO (CAMINHÃO VOLKSWAGEM 13.190)</t>
  </si>
  <si>
    <t>LÂMINA 08 FUROS ¾ COM 2,34 MTS (RETRO VOLVO BL70)</t>
  </si>
  <si>
    <t>FILTRO DE AR INTERNO (CAMINHÃO VOLKSWAGEM 13.180 CONSTELATION)</t>
  </si>
  <si>
    <t>FILTRO DE AR EXTERNO (CAMINHÃO VOLKSWAGEM 13.180 CONSTELATION)</t>
  </si>
  <si>
    <t>FILTRO DE ÓLEO DIESEL SEPARADOR (CAMINHÃO VOLKSWAGEM 13.180 CONSTELATION)</t>
  </si>
  <si>
    <t>FILTRO DE ÓLEO DIESEL (CAMINHÃO VOLKSWAGEM 13.180 CONSTALATION)</t>
  </si>
  <si>
    <t>FILTRO DE AR INTERNO (PATROL NEW HOLLAND)</t>
  </si>
  <si>
    <t>FILTRO DE AR EXTERNO (PATROL NEW HOLLAND)</t>
  </si>
  <si>
    <t>FILTRO DE ÓLEO DIESEL (PATROL NEW HOLLAND)</t>
  </si>
  <si>
    <t>FILTRO DE ÓLEO LUBRIFICANTE (PATROL NEW HOLLAND)</t>
  </si>
  <si>
    <t>VÁLVULA DO FREIO DE MÃO (CAMINHÃO VOLKSWAGEM 13.180)</t>
  </si>
  <si>
    <t>EMBREAGEM (CAMINHÃO VOLKSWAGEM 13.180)</t>
  </si>
  <si>
    <t>KIT</t>
  </si>
  <si>
    <t>Sec. Obras</t>
  </si>
  <si>
    <t>Nº 1601.1545200162.041.3390.30.00-06 – SMOTSP</t>
  </si>
  <si>
    <t>O pagamento do objeto de que trata o PREGÃO PRESENCIAL 128/2019, e consequente contrato serão efetuados pela Tesouraria da Prefeitura Municipal de Sumidouro;</t>
  </si>
  <si>
    <t>A(s) firma(s) vencedora(s) deverá(ao) realizar a entrega das peças solicitadas, com prazo máximo de 15 (quinze) dias, no endereço Av. José de Alencar, nº 1510, Centro, Sumidouro.</t>
  </si>
  <si>
    <t>A administração rejeitará, no todo ou em parte, os materiais entregues em desacordo com os termos do Edital e seus anexos.</t>
  </si>
  <si>
    <t>PREGÃO PRESENCIAL Nº 128/2019</t>
  </si>
  <si>
    <t>PROCESSO ADMINISTRATIVO N° 2828/2019 de 09/08/2019</t>
  </si>
  <si>
    <t>AQUISIÇÃO DE PEÇAS PARA VEICULOS E MAQUINÁRIOS</t>
  </si>
  <si>
    <t>Prazo do Contrato: A contar da emissão da nota de empenho com vigência até 31/12/2019.</t>
  </si>
  <si>
    <t>Abertura das Propostas: 26/09/2019,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</si>
</sst>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933450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714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69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128/2019  -  ABERTURA DAS PROPOSTAS: 26/09/2019, ÀS 10:00HS</v>
      </c>
      <c r="B3" s="66"/>
      <c r="C3" s="66"/>
      <c r="D3" s="66"/>
      <c r="E3" s="66"/>
      <c r="F3" s="66"/>
      <c r="G3" s="66"/>
    </row>
    <row r="4" spans="1:7" ht="157.5">
      <c r="A4" s="70" t="str">
        <f>Dados!B3</f>
        <v>AQUISIÇÃO DE PEÇAS PARA VEICULOS E MAQUINÁRIOS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2828/2019 de 09/08/2019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41572.1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35</v>
      </c>
      <c r="C13" s="39" t="s">
        <v>5</v>
      </c>
      <c r="D13" s="59">
        <v>4</v>
      </c>
      <c r="E13" s="62">
        <v>886.33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36</v>
      </c>
      <c r="C14" s="39" t="s">
        <v>5</v>
      </c>
      <c r="D14" s="59">
        <v>4</v>
      </c>
      <c r="E14" s="62">
        <v>919.67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37</v>
      </c>
      <c r="C15" s="39" t="s">
        <v>5</v>
      </c>
      <c r="D15" s="59">
        <v>3</v>
      </c>
      <c r="E15" s="62">
        <v>1213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1.25">
      <c r="A16" s="38">
        <v>4</v>
      </c>
      <c r="B16" s="36" t="s">
        <v>38</v>
      </c>
      <c r="C16" s="39" t="s">
        <v>5</v>
      </c>
      <c r="D16" s="59">
        <v>1</v>
      </c>
      <c r="E16" s="62">
        <v>1266.67</v>
      </c>
      <c r="F16" s="57"/>
      <c r="G16" s="40">
        <f>IF(F16="","",IF(ISTEXT(F16),"NC",F16*D16))</f>
      </c>
      <c r="H16" s="50"/>
      <c r="K16" s="7"/>
      <c r="L16" s="43"/>
    </row>
    <row r="17" spans="1:12" s="8" customFormat="1" ht="11.25">
      <c r="A17" s="38">
        <v>5</v>
      </c>
      <c r="B17" s="36" t="s">
        <v>39</v>
      </c>
      <c r="C17" s="39" t="s">
        <v>5</v>
      </c>
      <c r="D17" s="59">
        <v>4</v>
      </c>
      <c r="E17" s="62">
        <v>152.25</v>
      </c>
      <c r="F17" s="57"/>
      <c r="G17" s="40">
        <f>IF(F17="","",IF(ISTEXT(F17),"NC",F17*D17))</f>
      </c>
      <c r="H17" s="50"/>
      <c r="K17" s="7"/>
      <c r="L17" s="43"/>
    </row>
    <row r="18" spans="1:12" s="8" customFormat="1" ht="11.25">
      <c r="A18" s="38">
        <v>6</v>
      </c>
      <c r="B18" s="36" t="s">
        <v>40</v>
      </c>
      <c r="C18" s="39" t="s">
        <v>5</v>
      </c>
      <c r="D18" s="59">
        <v>1</v>
      </c>
      <c r="E18" s="62">
        <v>276.5</v>
      </c>
      <c r="F18" s="57"/>
      <c r="G18" s="40">
        <f aca="true" t="shared" si="0" ref="G18:G52">IF(F18="","",IF(ISTEXT(F18),"NC",F18*D18))</f>
      </c>
      <c r="H18" s="50"/>
      <c r="K18" s="7"/>
      <c r="L18" s="43"/>
    </row>
    <row r="19" spans="1:12" s="8" customFormat="1" ht="11.25">
      <c r="A19" s="38">
        <v>7</v>
      </c>
      <c r="B19" s="36" t="s">
        <v>41</v>
      </c>
      <c r="C19" s="39" t="s">
        <v>5</v>
      </c>
      <c r="D19" s="59">
        <v>1</v>
      </c>
      <c r="E19" s="62">
        <v>330.75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42</v>
      </c>
      <c r="C20" s="39" t="s">
        <v>5</v>
      </c>
      <c r="D20" s="59">
        <v>1</v>
      </c>
      <c r="E20" s="62">
        <v>209.2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43</v>
      </c>
      <c r="C21" s="39" t="s">
        <v>5</v>
      </c>
      <c r="D21" s="59">
        <v>1</v>
      </c>
      <c r="E21" s="62">
        <v>264.75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44</v>
      </c>
      <c r="C22" s="39" t="s">
        <v>5</v>
      </c>
      <c r="D22" s="59">
        <v>1</v>
      </c>
      <c r="E22" s="62">
        <v>202.3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45</v>
      </c>
      <c r="C23" s="39" t="s">
        <v>5</v>
      </c>
      <c r="D23" s="59">
        <v>1</v>
      </c>
      <c r="E23" s="62">
        <v>233.75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46</v>
      </c>
      <c r="C24" s="39" t="s">
        <v>47</v>
      </c>
      <c r="D24" s="59">
        <v>1</v>
      </c>
      <c r="E24" s="62">
        <v>560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48</v>
      </c>
      <c r="C25" s="39" t="s">
        <v>5</v>
      </c>
      <c r="D25" s="59">
        <v>2</v>
      </c>
      <c r="E25" s="62">
        <v>1030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49</v>
      </c>
      <c r="C26" s="39" t="s">
        <v>5</v>
      </c>
      <c r="D26" s="59">
        <v>1</v>
      </c>
      <c r="E26" s="62">
        <v>432.75</v>
      </c>
      <c r="F26" s="57"/>
      <c r="G26" s="40">
        <f t="shared" si="0"/>
      </c>
      <c r="H26" s="50"/>
      <c r="K26" s="7"/>
      <c r="L26" s="43"/>
    </row>
    <row r="27" spans="1:12" s="8" customFormat="1" ht="11.25">
      <c r="A27" s="38">
        <v>15</v>
      </c>
      <c r="B27" s="36" t="s">
        <v>50</v>
      </c>
      <c r="C27" s="39" t="s">
        <v>51</v>
      </c>
      <c r="D27" s="59">
        <v>2</v>
      </c>
      <c r="E27" s="62">
        <v>205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52</v>
      </c>
      <c r="C28" s="39" t="s">
        <v>5</v>
      </c>
      <c r="D28" s="59">
        <v>1</v>
      </c>
      <c r="E28" s="62">
        <v>1060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53</v>
      </c>
      <c r="C29" s="39" t="s">
        <v>5</v>
      </c>
      <c r="D29" s="59">
        <v>5</v>
      </c>
      <c r="E29" s="62">
        <v>212.5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54</v>
      </c>
      <c r="C30" s="39" t="s">
        <v>5</v>
      </c>
      <c r="D30" s="59">
        <v>1</v>
      </c>
      <c r="E30" s="62">
        <v>148.4</v>
      </c>
      <c r="F30" s="57"/>
      <c r="G30" s="40">
        <f t="shared" si="0"/>
      </c>
      <c r="H30" s="50"/>
      <c r="K30" s="7"/>
      <c r="L30" s="43"/>
    </row>
    <row r="31" spans="1:12" s="8" customFormat="1" ht="22.5">
      <c r="A31" s="38">
        <v>19</v>
      </c>
      <c r="B31" s="36" t="s">
        <v>55</v>
      </c>
      <c r="C31" s="39" t="s">
        <v>5</v>
      </c>
      <c r="D31" s="59">
        <v>1</v>
      </c>
      <c r="E31" s="62">
        <v>241.3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56</v>
      </c>
      <c r="C32" s="39" t="s">
        <v>5</v>
      </c>
      <c r="D32" s="59">
        <v>2</v>
      </c>
      <c r="E32" s="62">
        <v>1110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57</v>
      </c>
      <c r="C33" s="39" t="s">
        <v>5</v>
      </c>
      <c r="D33" s="59">
        <v>2</v>
      </c>
      <c r="E33" s="62">
        <v>435.31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58</v>
      </c>
      <c r="C34" s="39" t="s">
        <v>5</v>
      </c>
      <c r="D34" s="59">
        <v>2</v>
      </c>
      <c r="E34" s="62">
        <v>239.85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59</v>
      </c>
      <c r="C35" s="39" t="s">
        <v>5</v>
      </c>
      <c r="D35" s="59">
        <v>2</v>
      </c>
      <c r="E35" s="62">
        <v>269.4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60</v>
      </c>
      <c r="C36" s="39" t="s">
        <v>5</v>
      </c>
      <c r="D36" s="59">
        <v>2</v>
      </c>
      <c r="E36" s="62">
        <v>143.3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61</v>
      </c>
      <c r="C37" s="39" t="s">
        <v>5</v>
      </c>
      <c r="D37" s="59">
        <v>5</v>
      </c>
      <c r="E37" s="62">
        <v>122.9</v>
      </c>
      <c r="F37" s="57"/>
      <c r="G37" s="40">
        <f t="shared" si="0"/>
      </c>
      <c r="H37" s="50"/>
      <c r="K37" s="7"/>
      <c r="L37" s="43"/>
    </row>
    <row r="38" spans="1:12" s="8" customFormat="1" ht="11.25">
      <c r="A38" s="38">
        <v>26</v>
      </c>
      <c r="B38" s="36" t="s">
        <v>62</v>
      </c>
      <c r="C38" s="39" t="s">
        <v>5</v>
      </c>
      <c r="D38" s="59">
        <v>1</v>
      </c>
      <c r="E38" s="62">
        <v>1730</v>
      </c>
      <c r="F38" s="57"/>
      <c r="G38" s="40">
        <f t="shared" si="0"/>
      </c>
      <c r="H38" s="50"/>
      <c r="K38" s="7"/>
      <c r="L38" s="43"/>
    </row>
    <row r="39" spans="1:12" s="8" customFormat="1" ht="22.5">
      <c r="A39" s="38">
        <v>27</v>
      </c>
      <c r="B39" s="36" t="s">
        <v>63</v>
      </c>
      <c r="C39" s="39" t="s">
        <v>47</v>
      </c>
      <c r="D39" s="59">
        <v>1</v>
      </c>
      <c r="E39" s="62">
        <v>606.5</v>
      </c>
      <c r="F39" s="57"/>
      <c r="G39" s="40">
        <f t="shared" si="0"/>
      </c>
      <c r="H39" s="50"/>
      <c r="K39" s="7"/>
      <c r="L39" s="43"/>
    </row>
    <row r="40" spans="1:12" s="8" customFormat="1" ht="22.5">
      <c r="A40" s="38">
        <v>28</v>
      </c>
      <c r="B40" s="36" t="s">
        <v>64</v>
      </c>
      <c r="C40" s="39" t="s">
        <v>5</v>
      </c>
      <c r="D40" s="59">
        <v>2</v>
      </c>
      <c r="E40" s="62">
        <v>234.75</v>
      </c>
      <c r="F40" s="57"/>
      <c r="G40" s="40">
        <f t="shared" si="0"/>
      </c>
      <c r="H40" s="50"/>
      <c r="K40" s="7"/>
      <c r="L40" s="43"/>
    </row>
    <row r="41" spans="1:12" s="8" customFormat="1" ht="11.25">
      <c r="A41" s="38">
        <v>29</v>
      </c>
      <c r="B41" s="36" t="s">
        <v>65</v>
      </c>
      <c r="C41" s="39" t="s">
        <v>5</v>
      </c>
      <c r="D41" s="59">
        <v>1</v>
      </c>
      <c r="E41" s="62">
        <v>660.5</v>
      </c>
      <c r="F41" s="57"/>
      <c r="G41" s="40">
        <f t="shared" si="0"/>
      </c>
      <c r="H41" s="50"/>
      <c r="K41" s="7"/>
      <c r="L41" s="43"/>
    </row>
    <row r="42" spans="1:12" s="8" customFormat="1" ht="11.25">
      <c r="A42" s="38">
        <v>30</v>
      </c>
      <c r="B42" s="36" t="s">
        <v>66</v>
      </c>
      <c r="C42" s="39" t="s">
        <v>5</v>
      </c>
      <c r="D42" s="59">
        <v>2</v>
      </c>
      <c r="E42" s="62">
        <v>1488.33</v>
      </c>
      <c r="F42" s="57"/>
      <c r="G42" s="40">
        <f t="shared" si="0"/>
      </c>
      <c r="H42" s="50"/>
      <c r="K42" s="7"/>
      <c r="L42" s="43"/>
    </row>
    <row r="43" spans="1:12" s="8" customFormat="1" ht="22.5">
      <c r="A43" s="38">
        <v>31</v>
      </c>
      <c r="B43" s="36" t="s">
        <v>67</v>
      </c>
      <c r="C43" s="39" t="s">
        <v>5</v>
      </c>
      <c r="D43" s="59">
        <v>1</v>
      </c>
      <c r="E43" s="62">
        <v>163.2</v>
      </c>
      <c r="F43" s="57"/>
      <c r="G43" s="40">
        <f t="shared" si="0"/>
      </c>
      <c r="H43" s="50"/>
      <c r="K43" s="7"/>
      <c r="L43" s="43"/>
    </row>
    <row r="44" spans="1:12" s="8" customFormat="1" ht="22.5">
      <c r="A44" s="38">
        <v>32</v>
      </c>
      <c r="B44" s="36" t="s">
        <v>68</v>
      </c>
      <c r="C44" s="39" t="s">
        <v>5</v>
      </c>
      <c r="D44" s="59">
        <v>1</v>
      </c>
      <c r="E44" s="62">
        <v>233.75</v>
      </c>
      <c r="F44" s="57"/>
      <c r="G44" s="40">
        <f t="shared" si="0"/>
      </c>
      <c r="H44" s="50"/>
      <c r="K44" s="7"/>
      <c r="L44" s="43"/>
    </row>
    <row r="45" spans="1:12" s="8" customFormat="1" ht="22.5">
      <c r="A45" s="38">
        <v>33</v>
      </c>
      <c r="B45" s="36" t="s">
        <v>69</v>
      </c>
      <c r="C45" s="39" t="s">
        <v>5</v>
      </c>
      <c r="D45" s="59">
        <v>1</v>
      </c>
      <c r="E45" s="62">
        <v>185.8</v>
      </c>
      <c r="F45" s="57"/>
      <c r="G45" s="40">
        <f t="shared" si="0"/>
      </c>
      <c r="H45" s="50"/>
      <c r="K45" s="7"/>
      <c r="L45" s="43"/>
    </row>
    <row r="46" spans="1:12" s="8" customFormat="1" ht="22.5">
      <c r="A46" s="38">
        <v>34</v>
      </c>
      <c r="B46" s="36" t="s">
        <v>70</v>
      </c>
      <c r="C46" s="39" t="s">
        <v>5</v>
      </c>
      <c r="D46" s="59">
        <v>1</v>
      </c>
      <c r="E46" s="62">
        <v>145.75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71</v>
      </c>
      <c r="C47" s="39" t="s">
        <v>5</v>
      </c>
      <c r="D47" s="59">
        <v>1</v>
      </c>
      <c r="E47" s="62">
        <v>217.4</v>
      </c>
      <c r="F47" s="57"/>
      <c r="G47" s="40">
        <f t="shared" si="0"/>
      </c>
      <c r="H47" s="50"/>
      <c r="K47" s="7"/>
      <c r="L47" s="43"/>
    </row>
    <row r="48" spans="1:12" s="8" customFormat="1" ht="11.25">
      <c r="A48" s="38">
        <v>36</v>
      </c>
      <c r="B48" s="36" t="s">
        <v>72</v>
      </c>
      <c r="C48" s="39" t="s">
        <v>5</v>
      </c>
      <c r="D48" s="59">
        <v>1</v>
      </c>
      <c r="E48" s="62">
        <v>326.85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73</v>
      </c>
      <c r="C49" s="39" t="s">
        <v>5</v>
      </c>
      <c r="D49" s="59">
        <v>1</v>
      </c>
      <c r="E49" s="62">
        <v>206.4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74</v>
      </c>
      <c r="C50" s="39" t="s">
        <v>5</v>
      </c>
      <c r="D50" s="59">
        <v>1</v>
      </c>
      <c r="E50" s="62">
        <v>171.7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75</v>
      </c>
      <c r="C51" s="39" t="s">
        <v>5</v>
      </c>
      <c r="D51" s="59">
        <v>1</v>
      </c>
      <c r="E51" s="62">
        <v>867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76</v>
      </c>
      <c r="C52" s="39" t="s">
        <v>77</v>
      </c>
      <c r="D52" s="59">
        <v>2</v>
      </c>
      <c r="E52" s="62">
        <v>3685</v>
      </c>
      <c r="F52" s="57"/>
      <c r="G52" s="40">
        <f t="shared" si="0"/>
      </c>
      <c r="H52" s="50"/>
      <c r="K52" s="7"/>
      <c r="L52" s="43"/>
    </row>
    <row r="53" spans="1:12" s="31" customFormat="1" ht="9">
      <c r="A53" s="42"/>
      <c r="E53" s="56"/>
      <c r="F53" s="71" t="s">
        <v>27</v>
      </c>
      <c r="G53" s="72"/>
      <c r="H53" s="51"/>
      <c r="L53" s="45"/>
    </row>
    <row r="54" spans="6:8" ht="14.25" customHeight="1">
      <c r="F54" s="73">
        <f>IF(SUM(G13:G52)=0,"",SUM(G13:G52))</f>
      </c>
      <c r="G54" s="74"/>
      <c r="H54" s="52"/>
    </row>
    <row r="55" spans="1:12" s="46" customFormat="1" ht="24" customHeight="1">
      <c r="A55" s="67" t="str">
        <f>" - "&amp;Dados!B21</f>
        <v> - A(s) firma(s) vencedora(s) deverá(ao) realizar a entrega das peças solicitadas, com prazo máximo de 15 (quinze) dias, no endereço Av. José de Alencar, nº 1510, Centro, Sumidouro.</v>
      </c>
      <c r="B55" s="67"/>
      <c r="C55" s="67"/>
      <c r="D55" s="67"/>
      <c r="E55" s="67"/>
      <c r="F55" s="67"/>
      <c r="G55" s="67"/>
      <c r="H55" s="53"/>
      <c r="L55" s="47"/>
    </row>
    <row r="56" spans="1:12" s="46" customFormat="1" ht="9">
      <c r="A56" s="67" t="str">
        <f>" - "&amp;Dados!B22</f>
        <v> - A administração rejeitará, no todo ou em parte, os materiais entregues em desacordo com os termos do Edital e seus anexos.</v>
      </c>
      <c r="B56" s="67"/>
      <c r="C56" s="67"/>
      <c r="D56" s="67"/>
      <c r="E56" s="67"/>
      <c r="F56" s="67"/>
      <c r="G56" s="67"/>
      <c r="H56" s="53"/>
      <c r="L56" s="47"/>
    </row>
    <row r="57" spans="1:12" s="46" customFormat="1" ht="19.5" customHeight="1">
      <c r="A57" s="67" t="str">
        <f>" - "&amp;Dados!B23</f>
        <v> - O pagamento do objeto de que trata o PREGÃO PRESENCIAL 128/2019, e consequente contrato serão efetuados pela Tesouraria da Prefeitura Municipal de Sumidouro;</v>
      </c>
      <c r="B57" s="67"/>
      <c r="C57" s="67"/>
      <c r="D57" s="67"/>
      <c r="E57" s="67"/>
      <c r="F57" s="67"/>
      <c r="G57" s="67"/>
      <c r="H57" s="53"/>
      <c r="L57" s="47"/>
    </row>
    <row r="58" spans="1:12" s="31" customFormat="1" ht="9">
      <c r="A58" s="67" t="str">
        <f>" - "&amp;Dados!B24</f>
        <v> - Proposta válida por 60 (sessenta) dias</v>
      </c>
      <c r="B58" s="67"/>
      <c r="C58" s="67"/>
      <c r="D58" s="67"/>
      <c r="E58" s="67"/>
      <c r="F58" s="67"/>
      <c r="G58" s="67"/>
      <c r="H58" s="51"/>
      <c r="L58" s="45"/>
    </row>
    <row r="59" ht="12.75">
      <c r="H59" s="54"/>
    </row>
    <row r="60" ht="12.75">
      <c r="H60" s="54"/>
    </row>
    <row r="61" ht="12.75">
      <c r="H61" s="54"/>
    </row>
    <row r="62" ht="12.75">
      <c r="H62" s="54"/>
    </row>
    <row r="63" ht="12.75">
      <c r="H63" s="54"/>
    </row>
    <row r="64" ht="12.75">
      <c r="H64" s="54"/>
    </row>
    <row r="65" spans="2:7" ht="12.75" customHeight="1">
      <c r="B65" s="1"/>
      <c r="D65" s="1"/>
      <c r="G65" s="1"/>
    </row>
    <row r="66" spans="2:7" ht="12.75">
      <c r="B66" s="1"/>
      <c r="D66" s="1"/>
      <c r="G66" s="1"/>
    </row>
    <row r="67" spans="2:7" ht="12.75">
      <c r="B67" s="1"/>
      <c r="D67" s="1"/>
      <c r="G67" s="1"/>
    </row>
    <row r="68" spans="2:7" ht="12.75">
      <c r="B68" s="1"/>
      <c r="D68" s="1"/>
      <c r="G68" s="1"/>
    </row>
    <row r="69" spans="2:7" ht="12.75">
      <c r="B69" s="1"/>
      <c r="D69" s="1"/>
      <c r="G69" s="1"/>
    </row>
  </sheetData>
  <sheetProtection/>
  <autoFilter ref="A11:G58"/>
  <mergeCells count="15">
    <mergeCell ref="A58:G58"/>
    <mergeCell ref="B9:G9"/>
    <mergeCell ref="A3:G3"/>
    <mergeCell ref="A4:G4"/>
    <mergeCell ref="A5:G5"/>
    <mergeCell ref="F53:G53"/>
    <mergeCell ref="F54:G54"/>
    <mergeCell ref="D10:G10"/>
    <mergeCell ref="C6:D6"/>
    <mergeCell ref="E6:F6"/>
    <mergeCell ref="A2:G2"/>
    <mergeCell ref="A55:G55"/>
    <mergeCell ref="A56:G56"/>
    <mergeCell ref="A57:G57"/>
    <mergeCell ref="B8:G8"/>
  </mergeCells>
  <conditionalFormatting sqref="F53">
    <cfRule type="expression" priority="1" dxfId="12" stopIfTrue="1">
      <formula>IF($J53="Empate",IF(H53=1,TRUE(),FALSE()),FALSE())</formula>
    </cfRule>
    <cfRule type="expression" priority="2" dxfId="13" stopIfTrue="1">
      <formula>IF(H53="&gt;",FALSE(),IF(H53&gt;0,TRUE(),FALSE()))</formula>
    </cfRule>
    <cfRule type="expression" priority="3" dxfId="0" stopIfTrue="1">
      <formula>IF(H53="&gt;",TRUE(),FALSE())</formula>
    </cfRule>
  </conditionalFormatting>
  <conditionalFormatting sqref="F54">
    <cfRule type="expression" priority="4" dxfId="9" stopIfTrue="1">
      <formula>IF($J53="OK",IF(H53=1,TRUE(),FALSE()),FALSE())</formula>
    </cfRule>
    <cfRule type="expression" priority="5" dxfId="14" stopIfTrue="1">
      <formula>IF($J53="Empate",IF(H53=1,TRUE(),FALSE()),FALSE())</formula>
    </cfRule>
    <cfRule type="expression" priority="6" dxfId="7" stopIfTrue="1">
      <formula>IF($J53="Empate",IF(H53=2,TRUE(),FALSE()),FALSE())</formula>
    </cfRule>
  </conditionalFormatting>
  <conditionalFormatting sqref="F13:F52">
    <cfRule type="cellIs" priority="11" dxfId="6" operator="equal" stopIfTrue="1">
      <formula>""</formula>
    </cfRule>
  </conditionalFormatting>
  <conditionalFormatting sqref="D13:D52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52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52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0.00390625" style="0" customWidth="1"/>
    <col min="4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83</v>
      </c>
      <c r="E1" s="4"/>
      <c r="F1" s="4"/>
      <c r="G1" s="4"/>
    </row>
    <row r="2" spans="1:7" ht="12.75">
      <c r="A2" s="18" t="s">
        <v>10</v>
      </c>
      <c r="B2" t="s">
        <v>84</v>
      </c>
      <c r="E2" s="4"/>
      <c r="F2" s="4"/>
      <c r="G2" s="4"/>
    </row>
    <row r="3" spans="1:7" ht="12.75">
      <c r="A3" s="18" t="s">
        <v>11</v>
      </c>
      <c r="B3" s="5" t="s">
        <v>85</v>
      </c>
      <c r="C3" s="5"/>
      <c r="E3" s="4"/>
      <c r="F3" s="4"/>
      <c r="G3" s="4"/>
    </row>
    <row r="4" spans="1:7" ht="12.75">
      <c r="A4" s="18" t="s">
        <v>12</v>
      </c>
      <c r="B4" s="11" t="s">
        <v>87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41572.1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78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79</v>
      </c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51">
      <c r="A21" s="22" t="s">
        <v>15</v>
      </c>
      <c r="B21" s="23" t="s">
        <v>81</v>
      </c>
      <c r="E21" s="4"/>
      <c r="F21" s="4"/>
      <c r="G21" s="4"/>
    </row>
    <row r="22" spans="1:7" ht="38.25">
      <c r="A22" s="22" t="s">
        <v>16</v>
      </c>
      <c r="B22" s="23" t="s">
        <v>82</v>
      </c>
      <c r="E22" s="4"/>
      <c r="F22" s="4"/>
      <c r="G22" s="4"/>
    </row>
    <row r="23" spans="1:7" ht="51">
      <c r="A23" s="22" t="s">
        <v>17</v>
      </c>
      <c r="B23" s="23" t="s">
        <v>80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86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2019-09-12T18:58:48Z</cp:lastPrinted>
  <dcterms:created xsi:type="dcterms:W3CDTF">2006-04-18T17:38:46Z</dcterms:created>
  <dcterms:modified xsi:type="dcterms:W3CDTF">2019-09-12T19:25:02Z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