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Preços'!$A$11:$G$19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<sst xmlns="http://schemas.openxmlformats.org/spreadsheetml/2006/main" count="69" uniqueCount="66">
  <si>
    <t>Firma:</t>
  </si>
  <si>
    <t>End:</t>
  </si>
  <si>
    <t>CNPJ: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</si>
  <si>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</si>
  <si>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</si>
  <si>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</si>
  <si>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</si>
  <si>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</si>
  <si>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</si>
  <si>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</si>
  <si>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</si>
  <si>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</si>
  <si>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</si>
  <si>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</si>
  <si>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</si>
  <si>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</si>
  <si>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</si>
  <si>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</si>
  <si>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</si>
  <si>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</si>
  <si>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</si>
  <si>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</si>
  <si>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</si>
  <si>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</si>
  <si>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</si>
  <si>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</si>
  <si>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</si>
  <si>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</si>
  <si>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</si>
  <si>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Publicação:</t>
  </si>
  <si>
    <t>Prazo:</t>
  </si>
  <si>
    <t>A1</t>
  </si>
  <si>
    <t>A2</t>
  </si>
  <si>
    <t>A3</t>
  </si>
  <si>
    <t xml:space="preserve">DESPESAS COM FUNCIONÁRIOS (COM ENCARGOS)                                                               </t>
  </si>
  <si>
    <t>A4</t>
  </si>
  <si>
    <t>A5</t>
  </si>
  <si>
    <t>DESPESAS OPERACIONAIS (CUSTOS ADMINISTRATIVOS)</t>
  </si>
  <si>
    <t>B</t>
  </si>
  <si>
    <t>VALOR DOS IMPOSTOS E CONTRIBUIÇÕES</t>
  </si>
  <si>
    <t>C</t>
  </si>
  <si>
    <t xml:space="preserve">LUCRO </t>
  </si>
  <si>
    <t>D</t>
  </si>
  <si>
    <t>Valor total:</t>
  </si>
  <si>
    <t>ITEM</t>
  </si>
  <si>
    <t>Sec. Desenvolvimento Social</t>
  </si>
  <si>
    <t>Homologação: __/__/2019</t>
  </si>
  <si>
    <t>Previsão Publicação: __/__/2019</t>
  </si>
  <si>
    <t xml:space="preserve">CONTRATAÇÃO DE AGÊNCIA DE TURISMO PARA PACOTE TURÍSTICO, TRAJETO: SUMIDOURO X JAPUÍBA, CACHOEIRAS DE MACACU, SENDO 01 (UM) ÔNIBUS EXECUTIVO COM AR CONDICIONADO E BANHEIRO, PARA 45 (QUARENTA E CINCO) PESSOAS, SOM AMBIENTE, MICROFONE E CAIXA DE SOM, FRIGOBAR, SERVIÇO DE BORDO OFERECENDO AOS PASSAGEIROS: SUCO DE LARANJA, UVA OU GOIABA EM CAIXINHA, ÁGUA MINERAL, REFRIGERANTE, BISCOITOS, BATATA CHIPS E BALAS. GUIA TURÍSTICO (PARA A APRESENTAÇÃO DOS PONTOS TURÍSTICOS E QUE REALIZE ATIVIDADES DE DINÂMICA E BRINCADEIRAS COM O GRUPO). 
ROTEIRO DE VISITAÇÃO: PARQUE TERRA SANTA – SANTUÁRIO DE JESUS CRISTO.
PREVISÃO DO PASSEIO: NOVEMBRO
</t>
  </si>
  <si>
    <t>SRV</t>
  </si>
  <si>
    <t>PREGÃO PRESENCIAL Nº 130/2019</t>
  </si>
  <si>
    <t>PROCESSO ADMINISTRATIVO N° 2366/2019 de 02/07/2019</t>
  </si>
  <si>
    <t>CONTRATAÇÃO DE AGÊNCIA DE TURISMO PARA PACOTE TURÍSTICO PARA O GRUPO DA 3ª IDADE</t>
  </si>
  <si>
    <t>MENOR PREÇO</t>
  </si>
  <si>
    <t>Nº 1901.0824400332.271-33.90.39.00-39 - SMDS</t>
  </si>
  <si>
    <t>O pagamento do objeto de que trata o PREGÃO PRESENCIAL 130/2019, e consequente contrato serão efetuados pela Tesouraria da Secretaria Municipal de Desenvolvimento Social no prazo de até 30 dias a contar da emissão do documento de cobrança;</t>
  </si>
  <si>
    <t>Prazo do Contrato: A contar de sua assinatura com vigência até 31/12/2019.</t>
  </si>
  <si>
    <t>A prestação do serviço será de acordo com a necessidade da Secretaria, conforme pedido do Responsável a contar da assinatura de pertinente contrato com vigência até 31/12/2019.</t>
  </si>
  <si>
    <t>A firma contratada deverá arcar com eventuais ingressos para as atrações e deverá disponibilizar almoço em restaurante self service, incluindo refrigerante e sobremesa para todos os passageiros do ônibus.</t>
  </si>
  <si>
    <t>A</t>
  </si>
  <si>
    <t>ITEM 01 - CONTRATAÇÃO DE AGÊNCIA DE TURISMO PARA PACOTE TURÍSTICO, TRAJETO: SUMIDOURO X JAPUÍBA</t>
  </si>
  <si>
    <t>DESPESAS COM DESLOCAMENTO (COMBUSTÍVEL, MANUT. VEICULO)</t>
  </si>
  <si>
    <t>DESPESAS COM ALIMENTAÇÃO DOS PASSAGEIROS</t>
  </si>
  <si>
    <t xml:space="preserve">OUTRAS - ESPECIFICAR:  </t>
  </si>
  <si>
    <t>VALOR EM R$ ( D = A + B + C )</t>
  </si>
  <si>
    <t>Abertura das Propostas: 08/10/2019, às 10:00hs</t>
  </si>
</sst>
</file>

<file path=xl/styles.xml><?xml version="1.0" encoding="utf-8"?>
<styleSheet xmlns="http://schemas.openxmlformats.org/spreadsheetml/2006/main">
  <numFmts count="6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  <numFmt numFmtId="219" formatCode="#,##0.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4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4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214" fontId="8" fillId="0" borderId="11" xfId="0" applyNumberFormat="1" applyFont="1" applyBorder="1" applyAlignment="1">
      <alignment horizontal="center" vertical="center"/>
    </xf>
    <xf numFmtId="183" fontId="0" fillId="0" borderId="0" xfId="47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35" fillId="0" borderId="0" xfId="0" applyFont="1" applyAlignment="1">
      <alignment horizontal="justify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190" fontId="8" fillId="0" borderId="0" xfId="50" applyNumberFormat="1" applyFont="1" applyAlignment="1">
      <alignment horizontal="center" vertical="center" wrapText="1"/>
      <protection/>
    </xf>
    <xf numFmtId="190" fontId="40" fillId="0" borderId="10" xfId="50" applyNumberFormat="1" applyFont="1" applyBorder="1" applyAlignment="1">
      <alignment horizontal="center" vertical="center" wrapText="1"/>
      <protection/>
    </xf>
    <xf numFmtId="0" fontId="40" fillId="0" borderId="10" xfId="50" applyFont="1" applyBorder="1" applyAlignment="1">
      <alignment horizontal="left" vertical="center" wrapText="1"/>
      <protection/>
    </xf>
    <xf numFmtId="190" fontId="41" fillId="0" borderId="10" xfId="50" applyNumberFormat="1" applyFont="1" applyBorder="1" applyAlignment="1">
      <alignment horizontal="center" vertical="center" wrapText="1"/>
      <protection/>
    </xf>
    <xf numFmtId="0" fontId="41" fillId="0" borderId="10" xfId="50" applyFont="1" applyBorder="1" applyAlignment="1">
      <alignment horizontal="left" vertical="center" wrapText="1"/>
      <protection/>
    </xf>
    <xf numFmtId="0" fontId="40" fillId="0" borderId="13" xfId="50" applyFont="1" applyBorder="1" applyAlignment="1">
      <alignment vertical="center" wrapText="1"/>
      <protection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0" fontId="8" fillId="0" borderId="14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 wrapText="1"/>
      <protection hidden="1"/>
    </xf>
    <xf numFmtId="214" fontId="9" fillId="24" borderId="15" xfId="0" applyNumberFormat="1" applyFont="1" applyFill="1" applyBorder="1" applyAlignment="1" applyProtection="1">
      <alignment horizontal="left" vertical="center" wrapText="1"/>
      <protection hidden="1"/>
    </xf>
    <xf numFmtId="214" fontId="9" fillId="24" borderId="16" xfId="0" applyNumberFormat="1" applyFont="1" applyFill="1" applyBorder="1" applyAlignment="1" applyProtection="1">
      <alignment horizontal="left" vertical="center" wrapText="1"/>
      <protection hidden="1"/>
    </xf>
    <xf numFmtId="176" fontId="3" fillId="24" borderId="17" xfId="54" applyNumberFormat="1" applyFont="1" applyFill="1" applyBorder="1" applyAlignment="1" applyProtection="1">
      <alignment horizontal="left" vertical="center" wrapText="1"/>
      <protection hidden="1"/>
    </xf>
    <xf numFmtId="176" fontId="3" fillId="24" borderId="18" xfId="54" applyNumberFormat="1" applyFont="1" applyFill="1" applyBorder="1" applyAlignment="1" applyProtection="1">
      <alignment horizontal="left" vertical="center" wrapText="1"/>
      <protection hidden="1"/>
    </xf>
    <xf numFmtId="3" fontId="8" fillId="0" borderId="19" xfId="0" applyNumberFormat="1" applyFont="1" applyBorder="1" applyAlignment="1" applyProtection="1">
      <alignment horizontal="left"/>
      <protection hidden="1"/>
    </xf>
    <xf numFmtId="0" fontId="8" fillId="0" borderId="19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7" applyFont="1" applyBorder="1" applyAlignment="1" applyProtection="1">
      <alignment horizontal="center" vertical="center"/>
      <protection hidden="1"/>
    </xf>
    <xf numFmtId="183" fontId="40" fillId="0" borderId="20" xfId="47" applyFont="1" applyBorder="1" applyAlignment="1">
      <alignment horizontal="center" vertical="center" wrapText="1"/>
    </xf>
    <xf numFmtId="183" fontId="40" fillId="0" borderId="21" xfId="47" applyFont="1" applyBorder="1" applyAlignment="1">
      <alignment horizontal="center" vertical="center" wrapText="1"/>
    </xf>
    <xf numFmtId="4" fontId="40" fillId="22" borderId="20" xfId="47" applyNumberFormat="1" applyFont="1" applyFill="1" applyBorder="1" applyAlignment="1">
      <alignment horizontal="center" vertical="center" wrapText="1"/>
    </xf>
    <xf numFmtId="4" fontId="40" fillId="22" borderId="21" xfId="47" applyNumberFormat="1" applyFont="1" applyFill="1" applyBorder="1" applyAlignment="1">
      <alignment horizontal="center" vertical="center" wrapText="1"/>
    </xf>
    <xf numFmtId="4" fontId="40" fillId="22" borderId="20" xfId="47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10001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933450</xdr:rowOff>
    </xdr:to>
    <xdr:grpSp>
      <xdr:nvGrpSpPr>
        <xdr:cNvPr id="3" name="Group 60"/>
        <xdr:cNvGrpSpPr>
          <a:grpSpLocks/>
        </xdr:cNvGrpSpPr>
      </xdr:nvGrpSpPr>
      <xdr:grpSpPr>
        <a:xfrm>
          <a:off x="5305425" y="285750"/>
          <a:ext cx="1790700" cy="1714500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31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8.00390625" style="1" customWidth="1"/>
    <col min="2" max="2" width="49.8515625" style="2" customWidth="1"/>
    <col min="3" max="3" width="9.7109375" style="1" customWidth="1"/>
    <col min="4" max="4" width="9.710937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76" t="s">
        <v>18</v>
      </c>
      <c r="B2" s="76"/>
      <c r="C2" s="76"/>
      <c r="D2" s="76"/>
      <c r="E2" s="76"/>
      <c r="F2" s="76"/>
      <c r="G2" s="76"/>
    </row>
    <row r="3" spans="1:7" ht="12.75">
      <c r="A3" s="76" t="str">
        <f>UPPER(Dados!B1&amp;"  -  "&amp;Dados!B4)</f>
        <v>PREGÃO PRESENCIAL Nº 130/2019  -  ABERTURA DAS PROPOSTAS: 08/10/2019, ÀS 10:00HS</v>
      </c>
      <c r="B3" s="76"/>
      <c r="C3" s="76"/>
      <c r="D3" s="76"/>
      <c r="E3" s="76"/>
      <c r="F3" s="76"/>
      <c r="G3" s="76"/>
    </row>
    <row r="4" spans="1:7" ht="157.5">
      <c r="A4" s="80" t="str">
        <f>Dados!B3</f>
        <v>CONTRATAÇÃO DE AGÊNCIA DE TURISMO PARA PACOTE TURÍSTICO PARA O GRUPO DA 3ª IDADE</v>
      </c>
      <c r="B4" s="80"/>
      <c r="C4" s="80"/>
      <c r="D4" s="80"/>
      <c r="E4" s="80"/>
      <c r="F4" s="80"/>
      <c r="G4" s="80"/>
    </row>
    <row r="5" spans="1:7" ht="12.75">
      <c r="A5" s="76" t="str">
        <f>Dados!B2</f>
        <v>PROCESSO ADMINISTRATIVO N° 2366/2019 de 02/07/2019</v>
      </c>
      <c r="B5" s="76"/>
      <c r="C5" s="76"/>
      <c r="D5" s="76"/>
      <c r="E5" s="76"/>
      <c r="F5" s="76"/>
      <c r="G5" s="76"/>
    </row>
    <row r="6" spans="1:7" ht="12.75">
      <c r="A6" s="63" t="str">
        <f>Dados!B7</f>
        <v>MENOR PREÇO</v>
      </c>
      <c r="B6" s="63"/>
      <c r="C6" s="87" t="s">
        <v>28</v>
      </c>
      <c r="D6" s="87"/>
      <c r="E6" s="88">
        <f>Dados!B8</f>
        <v>11554</v>
      </c>
      <c r="F6" s="88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78"/>
      <c r="C8" s="78"/>
      <c r="D8" s="78"/>
      <c r="E8" s="78"/>
      <c r="F8" s="78"/>
      <c r="G8" s="78"/>
      <c r="H8" s="50"/>
      <c r="L8" s="43"/>
    </row>
    <row r="9" spans="1:13" s="8" customFormat="1" ht="12" customHeight="1">
      <c r="A9" s="17" t="s">
        <v>1</v>
      </c>
      <c r="B9" s="79"/>
      <c r="C9" s="79"/>
      <c r="D9" s="79"/>
      <c r="E9" s="79"/>
      <c r="F9" s="79"/>
      <c r="G9" s="79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7</v>
      </c>
      <c r="D10" s="85"/>
      <c r="E10" s="86"/>
      <c r="F10" s="86"/>
      <c r="G10" s="86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44</v>
      </c>
      <c r="B12" s="37" t="s">
        <v>3</v>
      </c>
      <c r="C12" s="37" t="s">
        <v>4</v>
      </c>
      <c r="D12" s="37" t="s">
        <v>5</v>
      </c>
      <c r="E12" s="55" t="s">
        <v>24</v>
      </c>
      <c r="F12" s="55" t="s">
        <v>25</v>
      </c>
      <c r="G12" s="37" t="s">
        <v>6</v>
      </c>
      <c r="H12" s="50"/>
      <c r="L12" s="43"/>
    </row>
    <row r="13" spans="1:12" s="8" customFormat="1" ht="191.25">
      <c r="A13" s="38">
        <v>1</v>
      </c>
      <c r="B13" s="36" t="s">
        <v>48</v>
      </c>
      <c r="C13" s="39" t="s">
        <v>49</v>
      </c>
      <c r="D13" s="59">
        <v>1</v>
      </c>
      <c r="E13" s="62">
        <v>11554</v>
      </c>
      <c r="F13" s="57"/>
      <c r="G13" s="40">
        <f>IF(F13="","",IF(ISTEXT(F13),"NC",F13*D13))</f>
      </c>
      <c r="H13" s="50"/>
      <c r="K13" s="7"/>
      <c r="L13" s="43"/>
    </row>
    <row r="14" spans="1:12" s="31" customFormat="1" ht="9">
      <c r="A14" s="42"/>
      <c r="E14" s="56"/>
      <c r="F14" s="81" t="s">
        <v>26</v>
      </c>
      <c r="G14" s="82"/>
      <c r="H14" s="51"/>
      <c r="L14" s="45"/>
    </row>
    <row r="15" spans="6:8" ht="14.25" customHeight="1">
      <c r="F15" s="83">
        <f>IF(SUM(G13:G13)=0,"",SUM(G13:G13))</f>
      </c>
      <c r="G15" s="84"/>
      <c r="H15" s="52"/>
    </row>
    <row r="16" spans="1:12" s="46" customFormat="1" ht="19.5" customHeight="1">
      <c r="A16" s="77" t="str">
        <f>" - "&amp;Dados!B21</f>
        <v> - A prestação do serviço será de acordo com a necessidade da Secretaria, conforme pedido do Responsável a contar da assinatura de pertinente contrato com vigência até 31/12/2019.</v>
      </c>
      <c r="B16" s="77"/>
      <c r="C16" s="77"/>
      <c r="D16" s="77"/>
      <c r="E16" s="77"/>
      <c r="F16" s="77"/>
      <c r="G16" s="77"/>
      <c r="H16" s="53"/>
      <c r="L16" s="47"/>
    </row>
    <row r="17" spans="1:12" s="46" customFormat="1" ht="22.5" customHeight="1">
      <c r="A17" s="77" t="str">
        <f>" - "&amp;Dados!B22</f>
        <v> - A firma contratada deverá arcar com eventuais ingressos para as atrações e deverá disponibilizar almoço em restaurante self service, incluindo refrigerante e sobremesa para todos os passageiros do ônibus.</v>
      </c>
      <c r="B17" s="77"/>
      <c r="C17" s="77"/>
      <c r="D17" s="77"/>
      <c r="E17" s="77"/>
      <c r="F17" s="77"/>
      <c r="G17" s="77"/>
      <c r="H17" s="53"/>
      <c r="L17" s="47"/>
    </row>
    <row r="18" spans="1:12" s="46" customFormat="1" ht="22.5" customHeight="1">
      <c r="A18" s="77" t="str">
        <f>" - "&amp;Dados!B23</f>
        <v> - O pagamento do objeto de que trata o PREGÃO PRESENCIAL 130/2019, e consequente contrato serão efetuados pela Tesouraria da Secretaria Municipal de Desenvolvimento Social no prazo de até 30 dias a contar da emissão do documento de cobrança;</v>
      </c>
      <c r="B18" s="77"/>
      <c r="C18" s="77"/>
      <c r="D18" s="77"/>
      <c r="E18" s="77"/>
      <c r="F18" s="77"/>
      <c r="G18" s="77"/>
      <c r="H18" s="53"/>
      <c r="L18" s="47"/>
    </row>
    <row r="19" spans="1:12" s="31" customFormat="1" ht="9">
      <c r="A19" s="77" t="str">
        <f>" - "&amp;Dados!B24</f>
        <v> - Proposta válida por 60 (sessenta) dias</v>
      </c>
      <c r="B19" s="77"/>
      <c r="C19" s="77"/>
      <c r="D19" s="77"/>
      <c r="E19" s="77"/>
      <c r="F19" s="77"/>
      <c r="G19" s="77"/>
      <c r="H19" s="51"/>
      <c r="L19" s="45"/>
    </row>
    <row r="20" ht="12.75">
      <c r="H20" s="54"/>
    </row>
    <row r="21" ht="12.75">
      <c r="H21" s="54"/>
    </row>
    <row r="22" spans="1:8" ht="12.75">
      <c r="A22" s="70"/>
      <c r="B22" s="75"/>
      <c r="C22" s="75"/>
      <c r="D22" s="75"/>
      <c r="H22" s="54"/>
    </row>
    <row r="23" spans="1:4" ht="24">
      <c r="A23" s="71" t="s">
        <v>59</v>
      </c>
      <c r="B23" s="72" t="s">
        <v>60</v>
      </c>
      <c r="C23" s="89" t="s">
        <v>43</v>
      </c>
      <c r="D23" s="90"/>
    </row>
    <row r="24" spans="1:4" ht="24">
      <c r="A24" s="73" t="s">
        <v>31</v>
      </c>
      <c r="B24" s="74" t="s">
        <v>61</v>
      </c>
      <c r="C24" s="91"/>
      <c r="D24" s="92"/>
    </row>
    <row r="25" spans="1:4" ht="12.75">
      <c r="A25" s="73" t="s">
        <v>32</v>
      </c>
      <c r="B25" s="74" t="s">
        <v>34</v>
      </c>
      <c r="C25" s="91"/>
      <c r="D25" s="92"/>
    </row>
    <row r="26" spans="1:4" ht="12.75">
      <c r="A26" s="73" t="s">
        <v>33</v>
      </c>
      <c r="B26" s="74" t="s">
        <v>62</v>
      </c>
      <c r="C26" s="91"/>
      <c r="D26" s="92"/>
    </row>
    <row r="27" spans="1:4" ht="12.75">
      <c r="A27" s="73" t="s">
        <v>35</v>
      </c>
      <c r="B27" s="74" t="s">
        <v>37</v>
      </c>
      <c r="C27" s="93"/>
      <c r="D27" s="92"/>
    </row>
    <row r="28" spans="1:4" ht="12.75">
      <c r="A28" s="71" t="s">
        <v>36</v>
      </c>
      <c r="B28" s="72" t="s">
        <v>63</v>
      </c>
      <c r="C28" s="91"/>
      <c r="D28" s="92"/>
    </row>
    <row r="29" spans="1:4" ht="12.75">
      <c r="A29" s="71" t="s">
        <v>38</v>
      </c>
      <c r="B29" s="72" t="s">
        <v>39</v>
      </c>
      <c r="C29" s="91"/>
      <c r="D29" s="92"/>
    </row>
    <row r="30" spans="1:4" ht="12.75">
      <c r="A30" s="71" t="s">
        <v>40</v>
      </c>
      <c r="B30" s="72" t="s">
        <v>41</v>
      </c>
      <c r="C30" s="91"/>
      <c r="D30" s="92"/>
    </row>
    <row r="31" spans="1:4" ht="12.75">
      <c r="A31" s="71" t="s">
        <v>42</v>
      </c>
      <c r="B31" s="72" t="s">
        <v>64</v>
      </c>
      <c r="C31" s="91"/>
      <c r="D31" s="92"/>
    </row>
  </sheetData>
  <sheetProtection/>
  <autoFilter ref="A11:G19"/>
  <mergeCells count="24">
    <mergeCell ref="C31:D31"/>
    <mergeCell ref="C23:D23"/>
    <mergeCell ref="C24:D24"/>
    <mergeCell ref="C25:D25"/>
    <mergeCell ref="C30:D30"/>
    <mergeCell ref="C26:D26"/>
    <mergeCell ref="C27:D27"/>
    <mergeCell ref="C28:D28"/>
    <mergeCell ref="C29:D29"/>
    <mergeCell ref="A19:G19"/>
    <mergeCell ref="B9:G9"/>
    <mergeCell ref="A3:G3"/>
    <mergeCell ref="A4:G4"/>
    <mergeCell ref="A5:G5"/>
    <mergeCell ref="F14:G14"/>
    <mergeCell ref="F15:G15"/>
    <mergeCell ref="D10:G10"/>
    <mergeCell ref="C6:D6"/>
    <mergeCell ref="E6:F6"/>
    <mergeCell ref="A2:G2"/>
    <mergeCell ref="A16:G16"/>
    <mergeCell ref="A17:G17"/>
    <mergeCell ref="A18:G18"/>
    <mergeCell ref="B8:G8"/>
  </mergeCells>
  <conditionalFormatting sqref="F14">
    <cfRule type="expression" priority="1" dxfId="12" stopIfTrue="1">
      <formula>IF($J14="Empate",IF(H14=1,TRUE(),FALSE()),FALSE())</formula>
    </cfRule>
    <cfRule type="expression" priority="2" dxfId="13" stopIfTrue="1">
      <formula>IF(H14="&gt;",FALSE(),IF(H14&gt;0,TRUE(),FALSE()))</formula>
    </cfRule>
    <cfRule type="expression" priority="3" dxfId="0" stopIfTrue="1">
      <formula>IF(H14="&gt;",TRUE(),FALSE())</formula>
    </cfRule>
  </conditionalFormatting>
  <conditionalFormatting sqref="F15">
    <cfRule type="expression" priority="4" dxfId="9" stopIfTrue="1">
      <formula>IF($J14="OK",IF(H14=1,TRUE(),FALSE()),FALSE())</formula>
    </cfRule>
    <cfRule type="expression" priority="5" dxfId="14" stopIfTrue="1">
      <formula>IF($J14="Empate",IF(H14=1,TRUE(),FALSE()),FALSE())</formula>
    </cfRule>
    <cfRule type="expression" priority="6" dxfId="7" stopIfTrue="1">
      <formula>IF($J14="Empate",IF(H14=2,TRUE(),FALSE()),FALSE())</formula>
    </cfRule>
  </conditionalFormatting>
  <conditionalFormatting sqref="D13">
    <cfRule type="expression" priority="12" dxfId="5" stopIfTrue="1">
      <formula>$A13</formula>
    </cfRule>
  </conditionalFormatting>
  <conditionalFormatting sqref="G13">
    <cfRule type="expression" priority="25" dxfId="0" stopIfTrue="1">
      <formula>IF(ISTEXT(F13),FALSE(),IF(F13&gt;E13,TRUE(),FALSE()))</formula>
    </cfRule>
  </conditionalFormatting>
  <conditionalFormatting sqref="F13">
    <cfRule type="cellIs" priority="11" dxfId="6" operator="equal" stopIfTrue="1">
      <formula>""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88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8</v>
      </c>
      <c r="B1" s="9" t="s">
        <v>50</v>
      </c>
      <c r="E1" s="4"/>
      <c r="F1" s="4"/>
      <c r="G1" s="4"/>
    </row>
    <row r="2" spans="1:7" ht="12.75">
      <c r="A2" s="18" t="s">
        <v>9</v>
      </c>
      <c r="B2" t="s">
        <v>51</v>
      </c>
      <c r="E2" s="4"/>
      <c r="F2" s="4"/>
      <c r="G2" s="4"/>
    </row>
    <row r="3" spans="1:7" ht="12.75">
      <c r="A3" s="18" t="s">
        <v>10</v>
      </c>
      <c r="B3" s="5" t="s">
        <v>52</v>
      </c>
      <c r="C3" s="5"/>
      <c r="E3" s="4"/>
      <c r="F3" s="4"/>
      <c r="G3" s="4"/>
    </row>
    <row r="4" spans="1:7" ht="12.75">
      <c r="A4" s="18" t="s">
        <v>11</v>
      </c>
      <c r="B4" s="11" t="s">
        <v>65</v>
      </c>
      <c r="C4" s="5"/>
      <c r="E4" s="4"/>
      <c r="F4" s="4"/>
      <c r="G4" s="4"/>
    </row>
    <row r="5" spans="1:7" ht="12.75">
      <c r="A5" s="18" t="s">
        <v>12</v>
      </c>
      <c r="B5" s="11" t="s">
        <v>46</v>
      </c>
      <c r="C5" s="5"/>
      <c r="E5" s="4"/>
      <c r="F5" s="4"/>
      <c r="G5" s="4"/>
    </row>
    <row r="6" spans="1:7" ht="12.75">
      <c r="A6" s="18" t="s">
        <v>29</v>
      </c>
      <c r="B6" s="14" t="s">
        <v>47</v>
      </c>
      <c r="C6" s="5"/>
      <c r="E6" s="4"/>
      <c r="F6" s="4"/>
      <c r="G6" s="4"/>
    </row>
    <row r="7" spans="1:7" ht="12.75">
      <c r="A7" s="18" t="s">
        <v>13</v>
      </c>
      <c r="B7" s="5" t="s">
        <v>53</v>
      </c>
      <c r="C7" s="5"/>
      <c r="E7" s="4"/>
      <c r="F7" s="4"/>
      <c r="G7" s="4"/>
    </row>
    <row r="8" spans="1:7" ht="12.75">
      <c r="A8" s="27" t="s">
        <v>22</v>
      </c>
      <c r="B8" s="58">
        <v>11554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7</v>
      </c>
      <c r="E11" s="4"/>
      <c r="F11" s="4"/>
      <c r="G11" s="4"/>
    </row>
    <row r="12" spans="1:7" ht="12.75">
      <c r="A12" s="20" t="s">
        <v>19</v>
      </c>
      <c r="E12" s="4"/>
      <c r="F12" s="4"/>
      <c r="G12" s="4"/>
    </row>
    <row r="13" spans="1:7" ht="12.75">
      <c r="A13" s="20" t="s">
        <v>23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20</v>
      </c>
      <c r="B15" s="65" t="s">
        <v>45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21</v>
      </c>
      <c r="B16" s="66" t="s">
        <v>54</v>
      </c>
      <c r="C16" s="60"/>
      <c r="D16" s="60"/>
      <c r="E16" s="60"/>
      <c r="F16" s="60"/>
      <c r="G16" s="60"/>
      <c r="H16" s="26"/>
      <c r="I16" s="26"/>
      <c r="J16" s="26"/>
      <c r="K16" s="26"/>
      <c r="L16" s="26"/>
      <c r="M16" s="26"/>
      <c r="IV16" s="26"/>
    </row>
    <row r="17" spans="2:7" ht="12.75">
      <c r="B17" s="67"/>
      <c r="E17" s="4"/>
      <c r="F17" s="26"/>
      <c r="G17" s="26"/>
    </row>
    <row r="18" spans="2:7" ht="12.75">
      <c r="B18" s="66"/>
      <c r="E18" s="64"/>
      <c r="F18" s="26"/>
      <c r="G18" s="26"/>
    </row>
    <row r="19" spans="5:7" ht="12.75">
      <c r="E19" s="64"/>
      <c r="F19" s="64"/>
      <c r="G19" s="64"/>
    </row>
    <row r="20" spans="5:7" ht="12.75">
      <c r="E20" s="64"/>
      <c r="F20" s="64"/>
      <c r="G20" s="64"/>
    </row>
    <row r="21" spans="1:7" ht="51">
      <c r="A21" s="22" t="s">
        <v>14</v>
      </c>
      <c r="B21" s="23" t="s">
        <v>57</v>
      </c>
      <c r="E21" s="4"/>
      <c r="F21" s="4"/>
      <c r="G21" s="64"/>
    </row>
    <row r="22" spans="1:7" ht="51">
      <c r="A22" s="22" t="s">
        <v>15</v>
      </c>
      <c r="B22" s="23" t="s">
        <v>58</v>
      </c>
      <c r="E22" s="4"/>
      <c r="F22" s="4"/>
      <c r="G22" s="64"/>
    </row>
    <row r="23" spans="1:7" ht="63.75">
      <c r="A23" s="22" t="s">
        <v>16</v>
      </c>
      <c r="B23" s="23" t="s">
        <v>55</v>
      </c>
      <c r="C23" s="10"/>
      <c r="E23" s="4"/>
      <c r="F23" s="4"/>
      <c r="G23" s="64"/>
    </row>
    <row r="24" spans="1:7" ht="25.5">
      <c r="A24" s="22" t="s">
        <v>17</v>
      </c>
      <c r="B24" s="68" t="s">
        <v>27</v>
      </c>
      <c r="E24" s="4"/>
      <c r="F24" s="4"/>
      <c r="G24" s="4"/>
    </row>
    <row r="25" spans="1:2" ht="25.5">
      <c r="A25" s="22" t="s">
        <v>30</v>
      </c>
      <c r="B25" s="69" t="s">
        <v>56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2019-09-19T17:38:29Z</cp:lastPrinted>
  <dcterms:created xsi:type="dcterms:W3CDTF">2006-04-18T17:38:46Z</dcterms:created>
  <dcterms:modified xsi:type="dcterms:W3CDTF">2019-09-23T16:48:28Z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