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Preços'!$A$11:$G$40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<sst xmlns="http://schemas.openxmlformats.org/spreadsheetml/2006/main" count="92" uniqueCount="72">
  <si>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</si>
  <si>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</si>
  <si>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</si>
  <si>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</si>
  <si>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</si>
  <si>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</si>
  <si>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</si>
  <si>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</si>
  <si>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</si>
  <si>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</si>
  <si>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</si>
  <si>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</si>
  <si>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</si>
  <si>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</si>
  <si>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</si>
  <si>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</si>
  <si>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</si>
  <si>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</si>
  <si>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</si>
  <si>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</si>
  <si>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</si>
  <si>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</si>
  <si>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</si>
  <si>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</si>
  <si>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</si>
  <si>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</si>
  <si>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</si>
  <si>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</si>
  <si>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</si>
  <si>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</si>
  <si>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</si>
  <si>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</si>
  <si>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</si>
  <si>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</si>
  <si>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</si>
  <si>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O objeto do presente termo de referência será recebido em remessa parcelada pela Secretaria de acordo com a solicitação do responsável pelo contrato, com prazo não superior a 15 (quinze) dias úteis após recebimento da nota de empenho com vigência até 31/12/2019.</t>
  </si>
  <si>
    <t>Os materiais deverão ser entregues no endereço: Avenida José de Alencar, nº 912, centro, Sumidouro – RJ no horário das 09:00 às 15:00 horas. Sendo o frete, carga e descarga por conta do fornecedor até o local indicado.</t>
  </si>
  <si>
    <t>Prazo do Contrato: A contar da emissão da nota de empenho com vigência até 31/12/2019.</t>
  </si>
  <si>
    <t>ARAME GALVANIZADO GROSSO</t>
  </si>
  <si>
    <t>KG</t>
  </si>
  <si>
    <t>BOLA DENTE DE LEITE TAMANHO FUTEBOL DE SALÃO</t>
  </si>
  <si>
    <t>CASCATA LED PISCA COM 100 LÂMPADAS, COM 2,5 METROS 220V BRANCA</t>
  </si>
  <si>
    <t>COLA BRANCA LÍQUIDA CASCOREZ</t>
  </si>
  <si>
    <t>COLA DE CONTATO ESPECIAL EXTRA (CASCOLA) 3,2 L / 2,8 KG</t>
  </si>
  <si>
    <t>LT</t>
  </si>
  <si>
    <t>COMPENSADO MADEIRITE PINUS 2,20 X 1,10 M DE 15 MM DE ESPESSURA</t>
  </si>
  <si>
    <t>GLITER VERMELHO</t>
  </si>
  <si>
    <t>MANGUEIRA LED NATAL ROLO DE 100M, 220V - COR AZUL</t>
  </si>
  <si>
    <t>RL</t>
  </si>
  <si>
    <t>MANGUEIRA LED NATAL ROLO DE 100M, 220V - COR BRANCA</t>
  </si>
  <si>
    <t>MANGUEIRA LED NATAL ROLO DE 100M, 220V - COR VERDE</t>
  </si>
  <si>
    <t>MANGUEIRA LED NATAL ROLO DE 100M, 220V - COR VERMELHA</t>
  </si>
  <si>
    <t>PISCA PISCA DE LED NATAL, TRANSPARENTE 10 METROS COM 8 FUNÇÕES 220V</t>
  </si>
  <si>
    <t>PISCA PISCA DE LED NATAL, COLORIDO 10 METROS COM 8 FUNÇÕES 220V</t>
  </si>
  <si>
    <t>PREGO 17X27</t>
  </si>
  <si>
    <t>RIPA DE PINUS DE 2,5 X 5 COM 5 METROS</t>
  </si>
  <si>
    <t>M</t>
  </si>
  <si>
    <t>TÁBUA EM PINUS DE 0,30 X 3,00</t>
  </si>
  <si>
    <t>TINTA ESMALTE SINTÉTICO NA COR AMARELA LATA DE 3.600 ML</t>
  </si>
  <si>
    <t>LAT</t>
  </si>
  <si>
    <t>TINTA ESMALTE SINTÉTICO NA COR BRANCA LATA DE 3.600 ML</t>
  </si>
  <si>
    <t>TINTA ESMALTE SINTÉTICO NA COR VERDE LATA DE 3.600 ML</t>
  </si>
  <si>
    <t>TINTA ESMALTE SINTÉTICO NA COR VERMELHA LATA DE 3.600 ML</t>
  </si>
  <si>
    <t>VARA DE 12 M - VERGALHÃO 10.0 MM</t>
  </si>
  <si>
    <t>VARA DE 12 M - VERGALHÃO 6.0 MM</t>
  </si>
  <si>
    <t>Sec. Educação</t>
  </si>
  <si>
    <t>Nº 1702.2769500072.015.3390.30.00-04 – SMEC</t>
  </si>
  <si>
    <t>PREGÃO PRESENCIAL Nº 146/2019</t>
  </si>
  <si>
    <t>PROCESSO ADMINISTRATIVO N° 3401/2019 de 04/10/2019</t>
  </si>
  <si>
    <t>AQUISIÇÃO DE MATERIAIS DE OBRAS PARA PREPARAÇÃO E ORNAMENTAÇÃO DAS FESTIVIDADES NATALINAS</t>
  </si>
  <si>
    <t>O pagamento do objeto de que trata o PREGÃO PRESENCIAL 146/2019, e consequente contrato serão efetuados pela Tesouraria da Prefeitura Municipal de Sumidouro;</t>
  </si>
  <si>
    <t>Abertura das Propostas: 22/11/2019,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</si>
</sst>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1876425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6574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5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146/2019  -  ABERTURA DAS PROPOSTAS: 22/11/2019, ÀS 10:00HS</v>
      </c>
      <c r="B3" s="68"/>
      <c r="C3" s="68"/>
      <c r="D3" s="68"/>
      <c r="E3" s="68"/>
      <c r="F3" s="68"/>
      <c r="G3" s="68"/>
    </row>
    <row r="4" spans="1:7" ht="315">
      <c r="A4" s="69" t="str">
        <f>Dados!B3</f>
        <v>AQUISIÇÃO DE MATERIAIS DE OBRAS PARA PREPARAÇÃO E ORNAMENTAÇÃO DAS FESTIVIDADES NATALINAS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3401/2019 de 04/10/2019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15004.15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38</v>
      </c>
      <c r="C13" s="39" t="s">
        <v>39</v>
      </c>
      <c r="D13" s="59">
        <v>15</v>
      </c>
      <c r="E13" s="62">
        <v>12.35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40</v>
      </c>
      <c r="C14" s="39" t="s">
        <v>5</v>
      </c>
      <c r="D14" s="59">
        <v>30</v>
      </c>
      <c r="E14" s="62">
        <v>7.47</v>
      </c>
      <c r="F14" s="57"/>
      <c r="G14" s="40">
        <f aca="true" t="shared" si="0" ref="G14:G34"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41</v>
      </c>
      <c r="C15" s="39" t="s">
        <v>5</v>
      </c>
      <c r="D15" s="59">
        <v>28</v>
      </c>
      <c r="E15" s="62">
        <v>47.93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42</v>
      </c>
      <c r="C16" s="39" t="s">
        <v>39</v>
      </c>
      <c r="D16" s="59">
        <v>5</v>
      </c>
      <c r="E16" s="62">
        <v>22.74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43</v>
      </c>
      <c r="C17" s="39" t="s">
        <v>44</v>
      </c>
      <c r="D17" s="59">
        <v>1</v>
      </c>
      <c r="E17" s="62">
        <v>100.97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45</v>
      </c>
      <c r="C18" s="39" t="s">
        <v>5</v>
      </c>
      <c r="D18" s="59">
        <v>5</v>
      </c>
      <c r="E18" s="62">
        <v>171.3</v>
      </c>
      <c r="F18" s="57"/>
      <c r="G18" s="40">
        <f aca="true" t="shared" si="1" ref="G18:G26">IF(F18="","",IF(ISTEXT(F18),"NC",F18*D18))</f>
      </c>
      <c r="H18" s="50"/>
      <c r="K18" s="7"/>
      <c r="L18" s="43"/>
    </row>
    <row r="19" spans="1:12" s="8" customFormat="1" ht="11.25">
      <c r="A19" s="38">
        <v>7</v>
      </c>
      <c r="B19" s="36" t="s">
        <v>46</v>
      </c>
      <c r="C19" s="39" t="s">
        <v>39</v>
      </c>
      <c r="D19" s="59">
        <v>1</v>
      </c>
      <c r="E19" s="62">
        <v>42.6</v>
      </c>
      <c r="F19" s="57"/>
      <c r="G19" s="40">
        <f t="shared" si="1"/>
      </c>
      <c r="H19" s="50"/>
      <c r="K19" s="7"/>
      <c r="L19" s="43"/>
    </row>
    <row r="20" spans="1:12" s="8" customFormat="1" ht="11.25">
      <c r="A20" s="38">
        <v>8</v>
      </c>
      <c r="B20" s="36" t="s">
        <v>47</v>
      </c>
      <c r="C20" s="39" t="s">
        <v>48</v>
      </c>
      <c r="D20" s="59">
        <v>2</v>
      </c>
      <c r="E20" s="62">
        <v>633.27</v>
      </c>
      <c r="F20" s="57"/>
      <c r="G20" s="40">
        <f t="shared" si="1"/>
      </c>
      <c r="H20" s="50"/>
      <c r="K20" s="7"/>
      <c r="L20" s="43"/>
    </row>
    <row r="21" spans="1:12" s="8" customFormat="1" ht="11.25">
      <c r="A21" s="38">
        <v>9</v>
      </c>
      <c r="B21" s="36" t="s">
        <v>49</v>
      </c>
      <c r="C21" s="39" t="s">
        <v>48</v>
      </c>
      <c r="D21" s="59">
        <v>4</v>
      </c>
      <c r="E21" s="62">
        <v>579.5</v>
      </c>
      <c r="F21" s="57"/>
      <c r="G21" s="40">
        <f t="shared" si="1"/>
      </c>
      <c r="H21" s="50"/>
      <c r="K21" s="7"/>
      <c r="L21" s="43"/>
    </row>
    <row r="22" spans="1:12" s="8" customFormat="1" ht="11.25">
      <c r="A22" s="38">
        <v>10</v>
      </c>
      <c r="B22" s="36" t="s">
        <v>50</v>
      </c>
      <c r="C22" s="39" t="s">
        <v>48</v>
      </c>
      <c r="D22" s="59">
        <v>3</v>
      </c>
      <c r="E22" s="62">
        <v>633.27</v>
      </c>
      <c r="F22" s="57"/>
      <c r="G22" s="40">
        <f t="shared" si="1"/>
      </c>
      <c r="H22" s="50"/>
      <c r="K22" s="7"/>
      <c r="L22" s="43"/>
    </row>
    <row r="23" spans="1:12" s="8" customFormat="1" ht="11.25">
      <c r="A23" s="38">
        <v>11</v>
      </c>
      <c r="B23" s="36" t="s">
        <v>51</v>
      </c>
      <c r="C23" s="39" t="s">
        <v>48</v>
      </c>
      <c r="D23" s="59">
        <v>4</v>
      </c>
      <c r="E23" s="62">
        <v>633.27</v>
      </c>
      <c r="F23" s="57"/>
      <c r="G23" s="40">
        <f t="shared" si="1"/>
      </c>
      <c r="H23" s="50"/>
      <c r="K23" s="7"/>
      <c r="L23" s="43"/>
    </row>
    <row r="24" spans="1:12" s="8" customFormat="1" ht="22.5">
      <c r="A24" s="38">
        <v>12</v>
      </c>
      <c r="B24" s="36" t="s">
        <v>52</v>
      </c>
      <c r="C24" s="39" t="s">
        <v>5</v>
      </c>
      <c r="D24" s="59">
        <v>20</v>
      </c>
      <c r="E24" s="62">
        <v>37.3</v>
      </c>
      <c r="F24" s="57"/>
      <c r="G24" s="40">
        <f t="shared" si="1"/>
      </c>
      <c r="H24" s="50"/>
      <c r="K24" s="7"/>
      <c r="L24" s="43"/>
    </row>
    <row r="25" spans="1:12" s="8" customFormat="1" ht="22.5">
      <c r="A25" s="38">
        <v>13</v>
      </c>
      <c r="B25" s="36" t="s">
        <v>53</v>
      </c>
      <c r="C25" s="39" t="s">
        <v>5</v>
      </c>
      <c r="D25" s="59">
        <v>40</v>
      </c>
      <c r="E25" s="62">
        <v>45.63</v>
      </c>
      <c r="F25" s="57"/>
      <c r="G25" s="40">
        <f t="shared" si="1"/>
      </c>
      <c r="H25" s="50"/>
      <c r="K25" s="7"/>
      <c r="L25" s="43"/>
    </row>
    <row r="26" spans="1:12" s="8" customFormat="1" ht="11.25">
      <c r="A26" s="38">
        <v>14</v>
      </c>
      <c r="B26" s="36" t="s">
        <v>54</v>
      </c>
      <c r="C26" s="39" t="s">
        <v>39</v>
      </c>
      <c r="D26" s="59">
        <v>2</v>
      </c>
      <c r="E26" s="62">
        <v>13.93</v>
      </c>
      <c r="F26" s="57"/>
      <c r="G26" s="40">
        <f t="shared" si="1"/>
      </c>
      <c r="H26" s="50"/>
      <c r="K26" s="7"/>
      <c r="L26" s="43"/>
    </row>
    <row r="27" spans="1:12" s="8" customFormat="1" ht="11.25">
      <c r="A27" s="38">
        <v>15</v>
      </c>
      <c r="B27" s="36" t="s">
        <v>55</v>
      </c>
      <c r="C27" s="39" t="s">
        <v>56</v>
      </c>
      <c r="D27" s="59">
        <v>125</v>
      </c>
      <c r="E27" s="62">
        <v>3.52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57</v>
      </c>
      <c r="C28" s="39" t="s">
        <v>5</v>
      </c>
      <c r="D28" s="59">
        <v>10</v>
      </c>
      <c r="E28" s="62">
        <v>30.4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58</v>
      </c>
      <c r="C29" s="39" t="s">
        <v>59</v>
      </c>
      <c r="D29" s="59">
        <v>1</v>
      </c>
      <c r="E29" s="62">
        <v>75.63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60</v>
      </c>
      <c r="C30" s="39" t="s">
        <v>59</v>
      </c>
      <c r="D30" s="59">
        <v>1</v>
      </c>
      <c r="E30" s="62">
        <v>75.63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61</v>
      </c>
      <c r="C31" s="39" t="s">
        <v>59</v>
      </c>
      <c r="D31" s="59">
        <v>1</v>
      </c>
      <c r="E31" s="62">
        <v>75.63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62</v>
      </c>
      <c r="C32" s="39" t="s">
        <v>59</v>
      </c>
      <c r="D32" s="59">
        <v>2</v>
      </c>
      <c r="E32" s="62">
        <v>75.63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63</v>
      </c>
      <c r="C33" s="39" t="s">
        <v>5</v>
      </c>
      <c r="D33" s="59">
        <v>3</v>
      </c>
      <c r="E33" s="62">
        <v>43.6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64</v>
      </c>
      <c r="C34" s="39" t="s">
        <v>5</v>
      </c>
      <c r="D34" s="59">
        <v>15</v>
      </c>
      <c r="E34" s="62">
        <v>17.97</v>
      </c>
      <c r="F34" s="57"/>
      <c r="G34" s="40">
        <f t="shared" si="0"/>
      </c>
      <c r="H34" s="50"/>
      <c r="K34" s="7"/>
      <c r="L34" s="43"/>
    </row>
    <row r="35" spans="1:12" s="31" customFormat="1" ht="9">
      <c r="A35" s="42"/>
      <c r="E35" s="56"/>
      <c r="F35" s="70" t="s">
        <v>27</v>
      </c>
      <c r="G35" s="71"/>
      <c r="H35" s="51"/>
      <c r="L35" s="45"/>
    </row>
    <row r="36" spans="6:8" ht="14.25" customHeight="1">
      <c r="F36" s="72">
        <f>IF(SUM(G13:G34)=0,"",SUM(G13:G34))</f>
      </c>
      <c r="G36" s="73"/>
      <c r="H36" s="52"/>
    </row>
    <row r="37" spans="1:12" s="46" customFormat="1" ht="19.5" customHeight="1">
      <c r="A37" s="66" t="str">
        <f>" - "&amp;Dados!B21</f>
        <v> - O objeto do presente termo de referência será recebido em remessa parcelada pela Secretaria de acordo com a solicitação do responsável pelo contrato, com prazo não superior a 15 (quinze) dias úteis após recebimento da nota de empenho com vigência até 31/12/2019.</v>
      </c>
      <c r="B37" s="66"/>
      <c r="C37" s="66"/>
      <c r="D37" s="66"/>
      <c r="E37" s="66"/>
      <c r="F37" s="66"/>
      <c r="G37" s="66"/>
      <c r="H37" s="53"/>
      <c r="L37" s="47"/>
    </row>
    <row r="38" spans="1:12" s="46" customFormat="1" ht="19.5" customHeight="1">
      <c r="A38" s="66" t="str">
        <f>" - "&amp;Dados!B22</f>
        <v> - Os materiais deverão ser entregues no endereço: Avenida José de Alencar, nº 912, centro, Sumidouro – RJ no horário das 09:00 às 15:00 horas. Sendo o frete, carga e descarga por conta do fornecedor até o local indicado.</v>
      </c>
      <c r="B38" s="66"/>
      <c r="C38" s="66"/>
      <c r="D38" s="66"/>
      <c r="E38" s="66"/>
      <c r="F38" s="66"/>
      <c r="G38" s="66"/>
      <c r="H38" s="53"/>
      <c r="L38" s="47"/>
    </row>
    <row r="39" spans="1:12" s="46" customFormat="1" ht="19.5" customHeight="1">
      <c r="A39" s="66" t="str">
        <f>" - "&amp;Dados!B23</f>
        <v> - O pagamento do objeto de que trata o PREGÃO PRESENCIAL 146/2019, e consequente contrato serão efetuados pela Tesouraria da Prefeitura Municipal de Sumidouro;</v>
      </c>
      <c r="B39" s="66"/>
      <c r="C39" s="66"/>
      <c r="D39" s="66"/>
      <c r="E39" s="66"/>
      <c r="F39" s="66"/>
      <c r="G39" s="66"/>
      <c r="H39" s="53"/>
      <c r="L39" s="47"/>
    </row>
    <row r="40" spans="1:12" s="31" customFormat="1" ht="9">
      <c r="A40" s="66" t="str">
        <f>" - "&amp;Dados!B24</f>
        <v> - Proposta válida por 60 (sessenta) dias</v>
      </c>
      <c r="B40" s="66"/>
      <c r="C40" s="66"/>
      <c r="D40" s="66"/>
      <c r="E40" s="66"/>
      <c r="F40" s="66"/>
      <c r="G40" s="66"/>
      <c r="H40" s="51"/>
      <c r="L40" s="45"/>
    </row>
    <row r="41" ht="12.75">
      <c r="H41" s="54"/>
    </row>
    <row r="42" ht="12.75">
      <c r="H42" s="54"/>
    </row>
    <row r="43" ht="12.75">
      <c r="H43" s="54"/>
    </row>
    <row r="44" ht="12.75">
      <c r="H44" s="54"/>
    </row>
    <row r="45" ht="12.75">
      <c r="H45" s="54"/>
    </row>
    <row r="46" ht="12.75">
      <c r="H46" s="54"/>
    </row>
    <row r="47" spans="2:7" ht="12.75" customHeight="1">
      <c r="B47" s="1"/>
      <c r="D47" s="1"/>
      <c r="G47" s="1"/>
    </row>
    <row r="48" spans="2:7" ht="12.75">
      <c r="B48" s="1"/>
      <c r="D48" s="1"/>
      <c r="G48" s="1"/>
    </row>
    <row r="49" spans="2:7" ht="12.75">
      <c r="B49" s="1"/>
      <c r="D49" s="1"/>
      <c r="G49" s="1"/>
    </row>
    <row r="50" spans="2:7" ht="12.75">
      <c r="B50" s="1"/>
      <c r="D50" s="1"/>
      <c r="G50" s="1"/>
    </row>
    <row r="51" spans="2:7" ht="12.75">
      <c r="B51" s="1"/>
      <c r="D51" s="1"/>
      <c r="G51" s="1"/>
    </row>
  </sheetData>
  <sheetProtection/>
  <autoFilter ref="A11:G40"/>
  <mergeCells count="15">
    <mergeCell ref="A2:G2"/>
    <mergeCell ref="A37:G37"/>
    <mergeCell ref="A38:G38"/>
    <mergeCell ref="A39:G39"/>
    <mergeCell ref="B8:G8"/>
    <mergeCell ref="A40:G40"/>
    <mergeCell ref="B9:G9"/>
    <mergeCell ref="A3:G3"/>
    <mergeCell ref="A4:G4"/>
    <mergeCell ref="A5:G5"/>
    <mergeCell ref="F35:G35"/>
    <mergeCell ref="F36:G36"/>
    <mergeCell ref="D10:G10"/>
    <mergeCell ref="C6:D6"/>
    <mergeCell ref="E6:F6"/>
  </mergeCells>
  <conditionalFormatting sqref="F35">
    <cfRule type="expression" priority="1" dxfId="12" stopIfTrue="1">
      <formula>IF($J35="Empate",IF(H35=1,TRUE(),FALSE()),FALSE())</formula>
    </cfRule>
    <cfRule type="expression" priority="2" dxfId="13" stopIfTrue="1">
      <formula>IF(H35="&gt;",FALSE(),IF(H35&gt;0,TRUE(),FALSE()))</formula>
    </cfRule>
    <cfRule type="expression" priority="3" dxfId="0" stopIfTrue="1">
      <formula>IF(H35="&gt;",TRUE(),FALSE())</formula>
    </cfRule>
  </conditionalFormatting>
  <conditionalFormatting sqref="F36">
    <cfRule type="expression" priority="4" dxfId="9" stopIfTrue="1">
      <formula>IF($J35="OK",IF(H35=1,TRUE(),FALSE()),FALSE())</formula>
    </cfRule>
    <cfRule type="expression" priority="5" dxfId="14" stopIfTrue="1">
      <formula>IF($J35="Empate",IF(H35=1,TRUE(),FALSE()),FALSE())</formula>
    </cfRule>
    <cfRule type="expression" priority="6" dxfId="7" stopIfTrue="1">
      <formula>IF($J35="Empate",IF(H35=2,TRUE(),FALSE()),FALSE())</formula>
    </cfRule>
  </conditionalFormatting>
  <conditionalFormatting sqref="F13:F34">
    <cfRule type="cellIs" priority="11" dxfId="6" operator="equal" stopIfTrue="1">
      <formula>""</formula>
    </cfRule>
  </conditionalFormatting>
  <conditionalFormatting sqref="D13:D3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3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3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67</v>
      </c>
      <c r="E1" s="4"/>
      <c r="F1" s="4"/>
      <c r="G1" s="4"/>
    </row>
    <row r="2" spans="1:7" ht="12.75">
      <c r="A2" s="18" t="s">
        <v>10</v>
      </c>
      <c r="B2" t="s">
        <v>68</v>
      </c>
      <c r="E2" s="4"/>
      <c r="F2" s="4"/>
      <c r="G2" s="4"/>
    </row>
    <row r="3" spans="1:7" ht="12.75">
      <c r="A3" s="18" t="s">
        <v>11</v>
      </c>
      <c r="B3" s="5" t="s">
        <v>69</v>
      </c>
      <c r="C3" s="5"/>
      <c r="E3" s="4"/>
      <c r="F3" s="4"/>
      <c r="G3" s="4"/>
    </row>
    <row r="4" spans="1:7" ht="12.75">
      <c r="A4" s="18" t="s">
        <v>12</v>
      </c>
      <c r="B4" s="11" t="s">
        <v>71</v>
      </c>
      <c r="C4" s="5"/>
      <c r="E4" s="65"/>
      <c r="F4" s="4"/>
      <c r="G4" s="4"/>
    </row>
    <row r="5" spans="1:7" ht="12.75">
      <c r="A5" s="18" t="s">
        <v>13</v>
      </c>
      <c r="B5" s="11" t="s">
        <v>33</v>
      </c>
      <c r="C5" s="5"/>
      <c r="E5" s="65"/>
      <c r="F5" s="4"/>
      <c r="G5" s="4"/>
    </row>
    <row r="6" spans="1:7" ht="12.75">
      <c r="A6" s="18" t="s">
        <v>31</v>
      </c>
      <c r="B6" s="14" t="s">
        <v>34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15004.15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65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66</v>
      </c>
      <c r="C16" s="26"/>
      <c r="D16" s="2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35</v>
      </c>
      <c r="E21" s="65"/>
      <c r="F21" s="65"/>
      <c r="G21" s="65"/>
    </row>
    <row r="22" spans="1:7" ht="51">
      <c r="A22" s="22" t="s">
        <v>16</v>
      </c>
      <c r="B22" s="23" t="s">
        <v>36</v>
      </c>
      <c r="E22" s="65"/>
      <c r="F22" s="65"/>
      <c r="G22" s="65"/>
    </row>
    <row r="23" spans="1:7" ht="51">
      <c r="A23" s="22" t="s">
        <v>17</v>
      </c>
      <c r="B23" s="23" t="s">
        <v>70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37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2019-11-06T18:17:50Z</cp:lastPrinted>
  <dcterms:created xsi:type="dcterms:W3CDTF">2006-04-18T17:38:46Z</dcterms:created>
  <dcterms:modified xsi:type="dcterms:W3CDTF">2019-11-06T18:24:24Z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