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Preços'!$A$13:$G$22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F17" i="1" s="1"/>
  <c r="A5" i="1" l="1"/>
  <c r="A4" i="1"/>
  <c r="A3" i="1"/>
  <c r="E8" i="1" l="1"/>
  <c r="A6" i="1"/>
  <c r="A21" i="1"/>
  <c r="A22" i="1"/>
  <c r="A20" i="1"/>
  <c r="A19" i="1"/>
  <c r="A8" i="1"/>
  <c r="A7" i="1"/>
</calcChain>
</file>

<file path=xl/sharedStrings.xml><?xml version="1.0" encoding="utf-8"?>
<sst xmlns="http://schemas.openxmlformats.org/spreadsheetml/2006/main" count="54" uniqueCount="51">
  <si>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</si>
  <si>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</si>
  <si>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</si>
  <si>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</si>
  <si>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</si>
  <si>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</si>
  <si>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</si>
  <si>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</si>
  <si>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</si>
  <si>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</si>
  <si>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</si>
  <si>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</si>
  <si>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</si>
  <si>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</si>
  <si>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</si>
  <si>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</si>
  <si>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</si>
  <si>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</si>
  <si>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</si>
  <si>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</si>
  <si>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</si>
  <si>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</si>
  <si>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</si>
  <si>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</si>
  <si>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</si>
  <si>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</si>
  <si>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</si>
  <si>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</si>
  <si>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</si>
  <si>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</si>
  <si>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</si>
  <si>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</si>
  <si>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</si>
  <si>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</si>
  <si>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</si>
  <si>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</si>
  <si>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</si>
  <si>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Item</t>
  </si>
  <si>
    <t>Prazo do Registro de Preços: 12 meses</t>
  </si>
  <si>
    <t>Secretaria de Desenvolvimento Social</t>
  </si>
  <si>
    <t>Valor Total:</t>
  </si>
  <si>
    <t xml:space="preserve">MENOR PREÇO </t>
  </si>
  <si>
    <t>PERÍODO DE PROPOSTAS: de 07/05/2025 até 13/05/2025 às 08:00hs</t>
  </si>
  <si>
    <t>PERÍODO DE LANCES: 13/05/2025 as 08:00 hs até 13/05/2025 as 14:00 hs</t>
  </si>
  <si>
    <t xml:space="preserve">CONTRATAÇÃO DE SEGURO VEICULO AUTOMOTIVO: MÍNIMO DE 100% COBERTURA TABELA FIPE, INCLUINDO: SEGURO DANOS MATERIAIS: MÍNIMO DE R$ 100.000,00, SEGURO DANOS NATURAIS E TERCEIROS: MÍNIMO DE R$ 100.000,00. SEGURO DANOS CORPORAIS: MÍNIMO DE R$ 100.000,00, SEGURO MORTE OU INVALIDEZ PERMANENTE: MÍNIMO DE R$ 5.000,00, E SEGURO CONTRA DANOS MECÂNICOS, ASSISTÊNCIA 24 HORAS COM GUINCHO SEM LIMITE DE QUILOMETRAGEM E REPOSIÇÃO DE VIDROS (100% COBERTURA) PARA 12 MESES. INCLUINDO RASTREAMENTO VIA APP. AIRCROSS ANO 2024, PLACA: TTD 0D59, CHASSI: 935CNFC51SB519840 </t>
  </si>
  <si>
    <t>SERV</t>
  </si>
  <si>
    <t>1901.08 122 0033 2.271 3390.39.00 15000000 16</t>
  </si>
  <si>
    <t>O pagamento do objeto de que trata a DISPENSA ELETRÔNICA 040/2025, e consequente contrato serão efetuados pela Tesouraria da SMDS nos termos do Art. 7 da Instrução Normativa SEGES/ME nº 77, de 2022.</t>
  </si>
  <si>
    <t>DISPENSA ELETRÔNICA Nº 040/2025</t>
  </si>
  <si>
    <t>PROCESSO ADMINISTRATIVO N° 1598/2025 de 02/04/2025</t>
  </si>
  <si>
    <t>CONTRATAÇÃO DE SEGURO VEICULAR PARA VEICULO AIRCROSS - SMDS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</si>
</sst>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24965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1598/2025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3"/>
  <sheetViews>
    <sheetView tabSelected="1" zoomScale="130" zoomScaleNormal="130" zoomScaleSheetLayoutView="100" workbookViewId="0">
      <selection activeCell="K1" sqref="K1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71" t="s">
        <v>18</v>
      </c>
      <c r="B2" s="71"/>
      <c r="C2" s="71"/>
      <c r="D2" s="71"/>
      <c r="E2" s="71"/>
      <c r="F2" s="71"/>
      <c r="G2" s="71"/>
    </row>
    <row r="3" spans="1:11" x14ac:dyDescent="0.2">
      <c r="A3" s="71" t="str">
        <f>UPPER(Dados!B1)</f>
        <v>DISPENSA ELETRÔNICA Nº 040/2025</v>
      </c>
      <c r="B3" s="71"/>
      <c r="C3" s="71"/>
      <c r="D3" s="71"/>
      <c r="E3" s="71"/>
      <c r="F3" s="71"/>
      <c r="G3" s="71"/>
    </row>
    <row r="4" spans="1:11" x14ac:dyDescent="0.2">
      <c r="A4" s="69" t="str">
        <f>Dados!B4</f>
        <v>PERÍODO DE PROPOSTAS: de 07/05/2025 até 13/05/2025 às 08:00hs</v>
      </c>
      <c r="B4" s="69"/>
      <c r="C4" s="69"/>
      <c r="D4" s="69"/>
      <c r="E4" s="69"/>
      <c r="F4" s="69"/>
      <c r="G4" s="69"/>
    </row>
    <row r="5" spans="1:11" x14ac:dyDescent="0.2">
      <c r="A5" s="69" t="str">
        <f>Dados!B5</f>
        <v>PERÍODO DE LANCES: 13/05/2025 as 08:00 hs até 13/05/2025 as 14:00 hs</v>
      </c>
      <c r="B5" s="69"/>
      <c r="C5" s="69"/>
      <c r="D5" s="69"/>
      <c r="E5" s="69"/>
      <c r="F5" s="69"/>
      <c r="G5" s="69"/>
    </row>
    <row r="6" spans="1:11" ht="12.25" customHeight="1" x14ac:dyDescent="0.2">
      <c r="A6" s="72" t="str">
        <f>Dados!B3</f>
        <v>CONTRATAÇÃO DE SEGURO VEICULAR PARA VEICULO AIRCROSS - SMDS</v>
      </c>
      <c r="B6" s="72"/>
      <c r="C6" s="72"/>
      <c r="D6" s="72"/>
      <c r="E6" s="72"/>
      <c r="F6" s="72"/>
      <c r="G6" s="72"/>
    </row>
    <row r="7" spans="1:11" x14ac:dyDescent="0.2">
      <c r="A7" s="71" t="str">
        <f>Dados!B2</f>
        <v>PROCESSO ADMINISTRATIVO N° 1598/2025 de 02/04/2025</v>
      </c>
      <c r="B7" s="71"/>
      <c r="C7" s="71"/>
      <c r="D7" s="71"/>
      <c r="E7" s="71"/>
      <c r="F7" s="71"/>
      <c r="G7" s="71"/>
    </row>
    <row r="8" spans="1:11" x14ac:dyDescent="0.2">
      <c r="A8" s="46" t="str">
        <f>Dados!B8</f>
        <v xml:space="preserve">MENOR PREÇO </v>
      </c>
      <c r="B8" s="46"/>
      <c r="C8" s="69" t="s">
        <v>27</v>
      </c>
      <c r="D8" s="69"/>
      <c r="E8" s="70">
        <f>Dados!B9</f>
        <v>1241.68</v>
      </c>
      <c r="F8" s="70"/>
      <c r="G8" s="46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2"/>
      <c r="C10" s="62"/>
      <c r="D10" s="62"/>
      <c r="E10" s="62"/>
      <c r="F10" s="62"/>
      <c r="G10" s="62"/>
      <c r="H10" s="36"/>
    </row>
    <row r="11" spans="1:11" s="8" customFormat="1" ht="12.25" customHeight="1" x14ac:dyDescent="0.2">
      <c r="A11" s="14" t="s">
        <v>1</v>
      </c>
      <c r="B11" s="63"/>
      <c r="C11" s="63"/>
      <c r="D11" s="63"/>
      <c r="E11" s="63"/>
      <c r="F11" s="63"/>
      <c r="G11" s="63"/>
      <c r="H11" s="36"/>
    </row>
    <row r="12" spans="1:11" s="8" customFormat="1" ht="12.25" customHeight="1" x14ac:dyDescent="0.2">
      <c r="A12" s="14" t="s">
        <v>2</v>
      </c>
      <c r="B12" s="56"/>
      <c r="C12" s="24" t="s">
        <v>7</v>
      </c>
      <c r="D12" s="68"/>
      <c r="E12" s="68"/>
      <c r="F12" s="68"/>
      <c r="G12" s="68"/>
      <c r="H12" s="36"/>
    </row>
    <row r="13" spans="1:11" ht="4.75" customHeight="1" x14ac:dyDescent="0.2">
      <c r="A13" s="3"/>
      <c r="B13" s="26"/>
      <c r="C13" s="26"/>
      <c r="D13" s="26"/>
      <c r="E13" s="44"/>
      <c r="F13" s="27"/>
      <c r="G13" s="28"/>
    </row>
    <row r="14" spans="1:11" s="8" customFormat="1" ht="21.75" x14ac:dyDescent="0.2">
      <c r="A14" s="29" t="s">
        <v>37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108.7" x14ac:dyDescent="0.2">
      <c r="A15" s="58">
        <v>1</v>
      </c>
      <c r="B15" s="60" t="s">
        <v>44</v>
      </c>
      <c r="C15" s="30" t="s">
        <v>45</v>
      </c>
      <c r="D15" s="43">
        <v>1</v>
      </c>
      <c r="E15" s="45">
        <v>1241.68</v>
      </c>
      <c r="F15" s="55"/>
      <c r="G15" s="31" t="str">
        <f>IF(F15="","",IF(ISTEXT(F15),"NC",F15*D15))</f>
        <v/>
      </c>
      <c r="H15" s="36"/>
      <c r="K15" s="7"/>
    </row>
    <row r="16" spans="1:11" s="25" customFormat="1" ht="8.85" x14ac:dyDescent="0.2">
      <c r="A16" s="32"/>
      <c r="E16" s="42"/>
      <c r="F16" s="64" t="s">
        <v>40</v>
      </c>
      <c r="G16" s="65"/>
      <c r="H16" s="37"/>
    </row>
    <row r="17" spans="1:8" ht="14.3" customHeight="1" x14ac:dyDescent="0.2">
      <c r="F17" s="66">
        <f>SUM(G15:G15)</f>
        <v>0</v>
      </c>
      <c r="G17" s="67"/>
      <c r="H17" s="38"/>
    </row>
    <row r="18" spans="1:8" ht="10.9" customHeight="1" x14ac:dyDescent="0.2">
      <c r="G18" s="12"/>
      <c r="H18" s="38"/>
    </row>
    <row r="19" spans="1:8" s="33" customFormat="1" ht="8.85" x14ac:dyDescent="0.2">
      <c r="A19" s="61" t="str">
        <f>" - "&amp;Dados!B20</f>
        <v xml:space="preserve"> - A execução do objeto da presente licitação será realizada junto a Secretaria obedecendo, na íntegra, ao detalhamento do termo de referência (ANEXO II).</v>
      </c>
      <c r="B19" s="61"/>
      <c r="C19" s="61"/>
      <c r="D19" s="61"/>
      <c r="E19" s="61"/>
      <c r="F19" s="61"/>
      <c r="G19" s="61"/>
      <c r="H19" s="39"/>
    </row>
    <row r="20" spans="1:8" s="33" customFormat="1" ht="8.85" x14ac:dyDescent="0.2">
      <c r="A20" s="61" t="str">
        <f>" - "&amp;Dados!B21</f>
        <v xml:space="preserve"> - A administração rejeitará, no todo ou em parte, o fornecimento executado em desacordo com os termos do Edital e seus anexos.</v>
      </c>
      <c r="B20" s="61"/>
      <c r="C20" s="61"/>
      <c r="D20" s="61"/>
      <c r="E20" s="61"/>
      <c r="F20" s="61"/>
      <c r="G20" s="61"/>
      <c r="H20" s="39"/>
    </row>
    <row r="21" spans="1:8" s="33" customFormat="1" ht="21.25" customHeight="1" x14ac:dyDescent="0.2">
      <c r="A21" s="61" t="str">
        <f>" - "&amp;Dados!B22</f>
        <v xml:space="preserve"> - O pagamento do objeto de que trata a DISPENSA ELETRÔNICA 040/2025, e consequente contrato serão efetuados pela Tesouraria da SMDS nos termos do Art. 7 da Instrução Normativa SEGES/ME nº 77, de 2022.</v>
      </c>
      <c r="B21" s="61"/>
      <c r="C21" s="61"/>
      <c r="D21" s="61"/>
      <c r="E21" s="61"/>
      <c r="F21" s="61"/>
      <c r="G21" s="61"/>
      <c r="H21" s="39"/>
    </row>
    <row r="22" spans="1:8" s="25" customFormat="1" ht="8.85" x14ac:dyDescent="0.2">
      <c r="A22" s="61" t="str">
        <f>" - "&amp;Dados!B23</f>
        <v xml:space="preserve"> - Proposta válida por 60 (sessenta) dias</v>
      </c>
      <c r="B22" s="61"/>
      <c r="C22" s="61"/>
      <c r="D22" s="61"/>
      <c r="E22" s="61"/>
      <c r="F22" s="61"/>
      <c r="G22" s="61"/>
      <c r="H22" s="37"/>
    </row>
    <row r="23" spans="1:8" x14ac:dyDescent="0.2">
      <c r="H23" s="40"/>
    </row>
    <row r="24" spans="1:8" x14ac:dyDescent="0.2">
      <c r="H24" s="40"/>
    </row>
    <row r="25" spans="1:8" x14ac:dyDescent="0.2">
      <c r="H25" s="40"/>
    </row>
    <row r="26" spans="1:8" x14ac:dyDescent="0.2">
      <c r="H26" s="40"/>
    </row>
    <row r="27" spans="1:8" x14ac:dyDescent="0.2">
      <c r="H27" s="40"/>
    </row>
    <row r="28" spans="1:8" x14ac:dyDescent="0.2">
      <c r="H28" s="40"/>
    </row>
    <row r="29" spans="1:8" ht="12.75" customHeight="1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</sheetData>
  <sheetProtection password="CE28" sheet="1" objects="1" scenarios="1"/>
  <autoFilter ref="A13:G22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19:G19"/>
    <mergeCell ref="A20:G20"/>
    <mergeCell ref="A21:G21"/>
    <mergeCell ref="B10:G10"/>
    <mergeCell ref="A22:G22"/>
    <mergeCell ref="B11:G11"/>
    <mergeCell ref="F16:G16"/>
    <mergeCell ref="F17:G17"/>
    <mergeCell ref="D12:G12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5">
    <cfRule type="expression" priority="13" stopIfTrue="1">
      <formula>$A15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">
    <cfRule type="cellIs" dxfId="7" priority="12" stopIfTrue="1" operator="equal">
      <formula>""</formula>
    </cfRule>
  </conditionalFormatting>
  <conditionalFormatting sqref="F16">
    <cfRule type="expression" dxfId="6" priority="2" stopIfTrue="1">
      <formula>IF($J16="Empate",IF(H16=1,TRUE(),FALSE()),FALSE())</formula>
    </cfRule>
    <cfRule type="expression" dxfId="5" priority="3" stopIfTrue="1">
      <formula>IF(H16="&gt;",FALSE(),IF(H16&gt;0,TRUE(),FALSE()))</formula>
    </cfRule>
    <cfRule type="expression" dxfId="4" priority="4" stopIfTrue="1">
      <formula>IF(H16="&gt;",TRUE(),FALSE())</formula>
    </cfRule>
  </conditionalFormatting>
  <conditionalFormatting sqref="F17">
    <cfRule type="expression" dxfId="3" priority="5" stopIfTrue="1">
      <formula>IF($J16="OK",IF(H16=1,TRUE(),FALSE()),FALSE())</formula>
    </cfRule>
    <cfRule type="expression" dxfId="2" priority="6" stopIfTrue="1">
      <formula>IF($J16="Empate",IF(H16=1,TRUE(),FALSE()),FALSE())</formula>
    </cfRule>
    <cfRule type="expression" dxfId="1" priority="7" stopIfTrue="1">
      <formula>IF($J16="Empate",IF(H16=2,TRUE(),FALSE()),FALSE())</formula>
    </cfRule>
  </conditionalFormatting>
  <conditionalFormatting sqref="G15">
    <cfRule type="expression" dxfId="0" priority="26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4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B3" sqref="B3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2" t="s">
        <v>48</v>
      </c>
      <c r="E1" s="4"/>
      <c r="F1" s="4"/>
      <c r="G1" s="4"/>
    </row>
    <row r="2" spans="1:7" x14ac:dyDescent="0.2">
      <c r="A2" s="15" t="s">
        <v>9</v>
      </c>
      <c r="B2" s="52" t="s">
        <v>49</v>
      </c>
      <c r="E2" s="4"/>
      <c r="F2" s="4"/>
      <c r="G2" s="4"/>
    </row>
    <row r="3" spans="1:7" x14ac:dyDescent="0.2">
      <c r="A3" s="15" t="s">
        <v>10</v>
      </c>
      <c r="B3" s="52" t="s">
        <v>50</v>
      </c>
      <c r="C3" s="5"/>
      <c r="E3" s="48"/>
      <c r="F3" s="4"/>
      <c r="G3" s="4"/>
    </row>
    <row r="4" spans="1:7" x14ac:dyDescent="0.2">
      <c r="A4" s="15" t="s">
        <v>11</v>
      </c>
      <c r="B4" s="52" t="s">
        <v>42</v>
      </c>
      <c r="C4" s="5"/>
      <c r="E4" s="48"/>
      <c r="F4" s="4"/>
      <c r="G4" s="4"/>
    </row>
    <row r="5" spans="1:7" x14ac:dyDescent="0.2">
      <c r="A5" s="15"/>
      <c r="B5" s="52" t="s">
        <v>43</v>
      </c>
      <c r="C5" s="5"/>
      <c r="E5" s="48"/>
      <c r="F5" s="4"/>
      <c r="G5" s="4"/>
    </row>
    <row r="6" spans="1:7" x14ac:dyDescent="0.2">
      <c r="A6" s="15" t="s">
        <v>12</v>
      </c>
      <c r="B6" s="52" t="s">
        <v>35</v>
      </c>
      <c r="C6" s="5"/>
      <c r="E6" s="48"/>
      <c r="F6" s="4"/>
      <c r="G6" s="4"/>
    </row>
    <row r="7" spans="1:7" x14ac:dyDescent="0.2">
      <c r="A7" s="15" t="s">
        <v>28</v>
      </c>
      <c r="B7" s="53" t="s">
        <v>36</v>
      </c>
      <c r="C7" s="5"/>
      <c r="E7" s="48"/>
      <c r="F7" s="4"/>
      <c r="G7" s="4"/>
    </row>
    <row r="8" spans="1:7" x14ac:dyDescent="0.2">
      <c r="A8" s="15" t="s">
        <v>13</v>
      </c>
      <c r="B8" s="52" t="s">
        <v>41</v>
      </c>
      <c r="C8" s="5"/>
      <c r="E8" s="48"/>
      <c r="F8" s="4"/>
      <c r="G8" s="4"/>
    </row>
    <row r="9" spans="1:7" x14ac:dyDescent="0.2">
      <c r="A9" s="23" t="s">
        <v>22</v>
      </c>
      <c r="B9" s="45">
        <v>1241.68</v>
      </c>
      <c r="C9" s="5"/>
      <c r="E9" s="48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0" t="s">
        <v>30</v>
      </c>
      <c r="E15" s="4"/>
      <c r="F15" s="4"/>
      <c r="G15" s="4"/>
    </row>
    <row r="16" spans="1:7" x14ac:dyDescent="0.2">
      <c r="A16" s="50" t="s">
        <v>31</v>
      </c>
      <c r="E16" s="4"/>
      <c r="F16" s="4"/>
      <c r="G16" s="4"/>
    </row>
    <row r="17" spans="1:256" x14ac:dyDescent="0.2">
      <c r="A17" s="50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39</v>
      </c>
      <c r="C18" s="49"/>
      <c r="D18" s="49"/>
      <c r="E18" s="49"/>
      <c r="F18" s="51"/>
      <c r="G18" s="49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54" t="s">
        <v>46</v>
      </c>
      <c r="C19" s="22"/>
      <c r="D19" s="22"/>
      <c r="E19" s="22"/>
      <c r="F19" s="51"/>
      <c r="G19" s="51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59" t="s">
        <v>34</v>
      </c>
      <c r="D20" s="57"/>
      <c r="E20" s="4"/>
      <c r="F20" s="4"/>
      <c r="G20" s="47"/>
    </row>
    <row r="21" spans="1:256" ht="25.85" x14ac:dyDescent="0.2">
      <c r="A21" s="19" t="s">
        <v>15</v>
      </c>
      <c r="B21" s="59" t="s">
        <v>33</v>
      </c>
      <c r="D21" s="57"/>
      <c r="E21" s="4"/>
      <c r="F21" s="4"/>
      <c r="G21" s="47"/>
    </row>
    <row r="22" spans="1:256" ht="38.75" x14ac:dyDescent="0.2">
      <c r="A22" s="19" t="s">
        <v>16</v>
      </c>
      <c r="B22" s="54" t="s">
        <v>47</v>
      </c>
      <c r="C22" s="9"/>
      <c r="E22" s="4"/>
      <c r="F22" s="4"/>
      <c r="G22" s="47"/>
    </row>
    <row r="23" spans="1:256" ht="25.85" x14ac:dyDescent="0.2">
      <c r="A23" s="19" t="s">
        <v>17</v>
      </c>
      <c r="B23" s="59" t="s">
        <v>26</v>
      </c>
      <c r="E23" s="4"/>
      <c r="F23" s="4"/>
      <c r="G23" s="47"/>
    </row>
    <row r="24" spans="1:256" x14ac:dyDescent="0.2">
      <c r="A24" s="19" t="s">
        <v>29</v>
      </c>
      <c r="B24" s="54" t="s">
        <v>38</v>
      </c>
      <c r="G24" s="47"/>
    </row>
    <row r="25" spans="1:256" x14ac:dyDescent="0.2">
      <c r="B25" s="54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2025-03-12T14:29:36Z</cp:lastPrinted>
  <dcterms:created xsi:type="dcterms:W3CDTF">2006-04-18T17:38:46Z</dcterms:created>
  <dcterms:modified xsi:type="dcterms:W3CDTF">2025-05-07T17:50:55Z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