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Preços'!$A$13:$G$94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F89" i="1" l="1"/>
  <c r="A5" i="1" l="1"/>
  <c r="A4" i="1"/>
  <c r="A3" i="1"/>
  <c r="E8" i="1" l="1"/>
  <c r="A6" i="1"/>
  <c r="A93" i="1"/>
  <c r="A94" i="1"/>
  <c r="A92" i="1"/>
  <c r="A91" i="1"/>
  <c r="A8" i="1"/>
  <c r="A7" i="1"/>
</calcChain>
</file>

<file path=xl/sharedStrings.xml><?xml version="1.0" encoding="utf-8"?>
<sst xmlns="http://schemas.openxmlformats.org/spreadsheetml/2006/main" count="198" uniqueCount="126">
  <si>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</si>
  <si>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</si>
  <si>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</si>
  <si>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</si>
  <si>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</si>
  <si>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</si>
  <si>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</si>
  <si>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</si>
  <si>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</si>
  <si>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</si>
  <si>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</si>
  <si>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</si>
  <si>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</si>
  <si>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</si>
  <si>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</si>
  <si>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</si>
  <si>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</si>
  <si>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</si>
  <si>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</si>
  <si>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</si>
  <si>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</si>
  <si>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</si>
  <si>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</si>
  <si>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</si>
  <si>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</si>
  <si>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</si>
  <si>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</si>
  <si>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</si>
  <si>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</si>
  <si>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</si>
  <si>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</si>
  <si>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</si>
  <si>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</si>
  <si>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</si>
  <si>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</si>
  <si>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</si>
  <si>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</si>
  <si>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</si>
  <si>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 xml:space="preserve">MENOR PREÇO </t>
  </si>
  <si>
    <t>Homologação: __/__/2025</t>
  </si>
  <si>
    <t>Previsão Publicação: __/__/2025</t>
  </si>
  <si>
    <t>AGUA DESTILADA PARA AUTOCLAVE GALÃO 5 L</t>
  </si>
  <si>
    <t>ÁLCOOL 70º LÍQUIDO FCO 1L</t>
  </si>
  <si>
    <t>DETERGENTE ENZIMÁTICO FCO 1L</t>
  </si>
  <si>
    <t>IODOPOVIDONA/PVPI 10% TÓPICO FCO 1L</t>
  </si>
  <si>
    <t>TINTURA DE IODO 2% FCO 1L</t>
  </si>
  <si>
    <t>CLOREXIDINA DEGERMANTE 2% FCO 1L</t>
  </si>
  <si>
    <t>ATROPINA 1% INJ FRASCO 10ml</t>
  </si>
  <si>
    <t>ACEPROMAZINA 0,2% INJ FCO 20ML</t>
  </si>
  <si>
    <t>VITAMINA K INJ FRASCO 20 ML - VETERINÁRIO</t>
  </si>
  <si>
    <t>VITAMINA B12 INJ FRASCO 20 ML - VETERINÁRIO</t>
  </si>
  <si>
    <t>CETAMINA 10% INJ FRASCO 10 ML - VETERINÁRIO</t>
  </si>
  <si>
    <t>PROPOFOL 10mg/ml 20ml CX 5 AMPOLAS</t>
  </si>
  <si>
    <t>XILAZINA 2% FRASCO 10 ML - VETERINÁRIO</t>
  </si>
  <si>
    <t>ÁCIDO TRANEXÂMICO 250MG INJETAVEL</t>
  </si>
  <si>
    <t>MIDAZOLAM 5MG INJETÁVEL CAIXA COM 10 AMPOLAS (3ML)</t>
  </si>
  <si>
    <t>CX</t>
  </si>
  <si>
    <t>TIOPENTAL 1G - CX COM 25 UNIDADES</t>
  </si>
  <si>
    <t>CLORETO DE POTÁSSIO 19,1% FCO 10 ML</t>
  </si>
  <si>
    <t>MORFINA INJETÁVEL 10MG/ML - AMPOLA CX 50 UNIDADES</t>
  </si>
  <si>
    <t>DIAZEPAM 5MG/ML INJETÁVEL - AMPOLA CX 50 UNIDADES</t>
  </si>
  <si>
    <t>ENROFLOXACINO 10% INJ FCO 50 ML</t>
  </si>
  <si>
    <t>MELOXICAM INJETÁVEL 0,2% - FCO 20ML VET</t>
  </si>
  <si>
    <t>UN</t>
  </si>
  <si>
    <t>TRAMADOL 100MG/2ML - AMPOLA  CX 5 UNIDADES</t>
  </si>
  <si>
    <t>IMIDOCARB INJETAVEL FRASCO 15ML</t>
  </si>
  <si>
    <t>SORO RL- FRASCO DE 500ML</t>
  </si>
  <si>
    <t>MÁQUINA DE TOSA PROFISSIONAL - COM LÂMINA Nº 10 CERAMICEDGE DE 1.5MM- PARA BANHO E TOSA (MODELO REFERÊNCIA  ANDIS BIVOLT AGCB2 - SPEED)</t>
  </si>
  <si>
    <t>EQUIPO MACROGOTAS INJETOR LAT</t>
  </si>
  <si>
    <t>EQUIPO MICROGOTAS INJETOR LAT</t>
  </si>
  <si>
    <t>CATETER VENOSO PERIFÉRICO 22 G CX 100UN</t>
  </si>
  <si>
    <t>CATETER VENOSO PERIFÉRICO 24 G CX 100UN</t>
  </si>
  <si>
    <t>SCALP VENOSO PERIFÉRICO 21 G CX 100UN</t>
  </si>
  <si>
    <t>SCALP VENOSO PERIFÉRICO 23 G CX 100UN</t>
  </si>
  <si>
    <t>SERINGA 1 ML (INSULINA) C/ AGULHA LUER SLIP</t>
  </si>
  <si>
    <t>SERINGA 3ML C/ AGULHA LUER LOCK</t>
  </si>
  <si>
    <t>SERINGA 10ML</t>
  </si>
  <si>
    <t>SERINGA 20ML</t>
  </si>
  <si>
    <t>AGULHA HIPODERMICA DESCARTÁVEL 25x7  CX C/100 UN</t>
  </si>
  <si>
    <t>FRASCO ALMOTOLIA 250ML C/ BICO RETO  BRANCO</t>
  </si>
  <si>
    <t>TOUCA CIRÚRGICA DESC SANFONADA EMB 100 UN</t>
  </si>
  <si>
    <t>CABO P/ BISTURI 04 EM AÇO INOXIDÁVEL</t>
  </si>
  <si>
    <t>PORTA AGULHA MAYO HEGAR 16 CM</t>
  </si>
  <si>
    <t>TESOURA CIRÚRGICA MAYO RETA ROMBA-ROMBA 16 CM</t>
  </si>
  <si>
    <t>PINÇA HEMOSTÁTICA CRILE RETA 16 CM</t>
  </si>
  <si>
    <t>PINÇA HEMOSTÁTICA KELLY  RETA 16 CM</t>
  </si>
  <si>
    <t>PINÇA HEMOSTÁTICA KELLY  CURVA  16 CM</t>
  </si>
  <si>
    <t>PINÇA HEMOST HALSTED/MOSQUITO RETA 12 CM</t>
  </si>
  <si>
    <t>PINÇA HEMOST HALSTED/MOSQUITO CURVA 12 CM</t>
  </si>
  <si>
    <t>PINÇA ALLIS RETA 15 CM</t>
  </si>
  <si>
    <t>LÂMINA DE BARBEAR (TIPO GILLETTE) PCT 60 UNID</t>
  </si>
  <si>
    <t>PCT</t>
  </si>
  <si>
    <t>LUVA CIRÚRGICA ESTÉRIL TAM 6.5 PAR</t>
  </si>
  <si>
    <t>LUVA CIRÚRGICA ESTÉRIL TAM 7.5 PAR</t>
  </si>
  <si>
    <t>LUVA PROCEDIMENTO LÁTEX TAM P CX 100UN</t>
  </si>
  <si>
    <t>LUVA PROCEDIMENTO LÁTEX TAM M CX 100UN</t>
  </si>
  <si>
    <t>PAPEL TOALHA PCT 2 ROLOS</t>
  </si>
  <si>
    <t>ALGODÃO HIDROFILO ROLO 500G</t>
  </si>
  <si>
    <t>COMPRESSA CAMPO OPERATÓRIO 4 CAMADAS NÃO ESTÉRIL 45CM X 50CM C/ 50 UNIDADES</t>
  </si>
  <si>
    <t>FIO DE SUTURA NYLON AGULHADO 2-0 CUTICULAR 3/8 CIRC TRG 2,0CM EMBALAGEM COM 24 UNIDADES</t>
  </si>
  <si>
    <t>FIO DE SUTURA NYLON AGULHADO 0 CUTICULAR 3/8 CIRC TRG 2,0CM EMBALAGEM COM 24 UNIDADES</t>
  </si>
  <si>
    <t>FIO DE SUTURA POLIGALACTINA 910 AGULHADO 2-0
EMBALAGEM COM 36 UNIDADES</t>
  </si>
  <si>
    <t>FIO DE SUTURA POLIGALACTINA 910 AGULHADO 0
EMBALAGEM COM 36 UNIDADES</t>
  </si>
  <si>
    <t>KIT SONDAS ENDOTRAQUEAIS VETERINÁRIAS TAMANHOS VARIADOS (KIT 10-14UN.)</t>
  </si>
  <si>
    <t>KIT</t>
  </si>
  <si>
    <t>MÁSCARA CIRÚRGICA TRIPLA PROTEÇÃO DESCARTÁVEL CX 50 UNIDADES</t>
  </si>
  <si>
    <t>CAIXA DESCARPACK DESCARTÁVEL COLETOR PERFUROCORTANTES 7L</t>
  </si>
  <si>
    <t>FOCINHEIRA POLIPROPILENO KIT COM 5 TAM.</t>
  </si>
  <si>
    <t>FOCINHEIRA FELINO DE NYLON VELCRO KIT COM 3 TAM.</t>
  </si>
  <si>
    <t>CAMBÃO VETERINÁRIO RETRÁTIL TAM G</t>
  </si>
  <si>
    <t>TERMÔMETRO CLÍNICO DIGITAL</t>
  </si>
  <si>
    <t>TERMÔMETRO CLÍNICO ECOLÓGICO DE VIDRO</t>
  </si>
  <si>
    <t>ROLO ENVELOPE AUTOCLAVE 20cm x 100m</t>
  </si>
  <si>
    <t xml:space="preserve">OTOSCÓPIO VETERINÁRIO LED </t>
  </si>
  <si>
    <t>KIT LARINGOSCÓPIO INOX (CABO E LÂMINAS) FIBRA ÓPTICA LED</t>
  </si>
  <si>
    <t>MESA CIRÚRGICA VETERINÁRIA EM AÇO INOX ALTURA REGULÁVEL COM SUPORTE E BALDE</t>
  </si>
  <si>
    <t>MESA MAYO AUXILIAR INOX COM RODÍZIOS</t>
  </si>
  <si>
    <t>MESA AUXILIAR CURATIVO 40x60x80cm INOX</t>
  </si>
  <si>
    <t>DISPENSA ELETRÔNICA Nº 033/2025</t>
  </si>
  <si>
    <t>PROCESSO ADMINISTRATIVO N° 0760/2025 de 11/02/2025</t>
  </si>
  <si>
    <t>PERÍODO DE LANCES: 25/04/2025 as 08:00 hs até 25/04/2025 as 14:00 hs</t>
  </si>
  <si>
    <t>PERÍODO DE PROPOSTAS: de 14/04/2025 até 25/04/2025 às 08:00hs</t>
  </si>
  <si>
    <t xml:space="preserve">Secretaria de Agricultura </t>
  </si>
  <si>
    <t>O pagamento do objeto de que trata a DISPENSA ELETRÔNICA 033/2025, e consequente contrato serão efetuados pela Tesouraria da PMS nos termos do Art. 7 da Instrução Normativa SEGES/ME nº 77, de 2022.</t>
  </si>
  <si>
    <t>2001 20 126 0027 1.045 44905200000 170400000000
2001 20 122 0027 2.072 33903000000 170400000000</t>
  </si>
  <si>
    <t>EVENTUAL AQUISIÇÃO DE UTENSÍLIOS E MEDICAMENTOS DE USO VETERINÁRIO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</si>
</sst>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0760/2025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105"/>
  <sheetViews>
    <sheetView tabSelected="1" zoomScale="130" zoomScaleNormal="130" zoomScaleSheetLayoutView="100" workbookViewId="0">
      <selection activeCell="J7" sqref="J7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033/2025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14/04/2025 até 25/04/2025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25/04/2025 as 08:00 hs até 25/04/2025 as 14:00 hs</v>
      </c>
      <c r="B5" s="62"/>
      <c r="C5" s="62"/>
      <c r="D5" s="62"/>
      <c r="E5" s="62"/>
      <c r="F5" s="62"/>
      <c r="G5" s="62"/>
    </row>
    <row r="6" spans="1:11" ht="12.25" customHeight="1" x14ac:dyDescent="0.2">
      <c r="A6" s="65" t="str">
        <f>Dados!B3</f>
        <v>EVENTUAL AQUISIÇÃO DE UTENSÍLIOS E MEDICAMENTOS DE USO VETERINÁRIO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0760/2025 de 11/02/2025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 xml:space="preserve">MENOR PREÇO </v>
      </c>
      <c r="B8" s="47"/>
      <c r="C8" s="62" t="s">
        <v>27</v>
      </c>
      <c r="D8" s="62"/>
      <c r="E8" s="63">
        <f>Dados!B9</f>
        <v>61261.59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0.9" x14ac:dyDescent="0.2">
      <c r="A15" s="59">
        <v>1</v>
      </c>
      <c r="B15" s="61" t="s">
        <v>41</v>
      </c>
      <c r="C15" s="30" t="s">
        <v>4</v>
      </c>
      <c r="D15" s="44">
        <v>12</v>
      </c>
      <c r="E15" s="46">
        <v>18.09</v>
      </c>
      <c r="F15" s="56"/>
      <c r="G15" s="31" t="str">
        <f>IF(F15="","",IF(ISTEXT(F15),"NC",F15*D15))</f>
        <v/>
      </c>
      <c r="H15" s="36"/>
      <c r="K15" s="7"/>
    </row>
    <row r="16" spans="1:11" s="8" customFormat="1" ht="10.9" x14ac:dyDescent="0.2">
      <c r="A16" s="59">
        <v>2</v>
      </c>
      <c r="B16" s="61" t="s">
        <v>42</v>
      </c>
      <c r="C16" s="30" t="s">
        <v>4</v>
      </c>
      <c r="D16" s="44">
        <v>50</v>
      </c>
      <c r="E16" s="46">
        <v>8.86</v>
      </c>
      <c r="F16" s="56"/>
      <c r="G16" s="31" t="str">
        <f t="shared" ref="G16:G79" si="0">IF(F16="","",IF(ISTEXT(F16),"NC",F16*D16))</f>
        <v/>
      </c>
      <c r="H16" s="36"/>
      <c r="K16" s="7"/>
    </row>
    <row r="17" spans="1:11" s="8" customFormat="1" ht="10.9" x14ac:dyDescent="0.2">
      <c r="A17" s="59">
        <v>3</v>
      </c>
      <c r="B17" s="61" t="s">
        <v>43</v>
      </c>
      <c r="C17" s="30" t="s">
        <v>4</v>
      </c>
      <c r="D17" s="44">
        <v>5</v>
      </c>
      <c r="E17" s="46">
        <v>25.24</v>
      </c>
      <c r="F17" s="56"/>
      <c r="G17" s="31" t="str">
        <f t="shared" si="0"/>
        <v/>
      </c>
      <c r="H17" s="36"/>
      <c r="K17" s="7"/>
    </row>
    <row r="18" spans="1:11" s="8" customFormat="1" ht="10.9" x14ac:dyDescent="0.2">
      <c r="A18" s="59">
        <v>4</v>
      </c>
      <c r="B18" s="61" t="s">
        <v>44</v>
      </c>
      <c r="C18" s="30" t="s">
        <v>4</v>
      </c>
      <c r="D18" s="44">
        <v>5</v>
      </c>
      <c r="E18" s="46">
        <v>72.14</v>
      </c>
      <c r="F18" s="56"/>
      <c r="G18" s="31" t="str">
        <f t="shared" si="0"/>
        <v/>
      </c>
      <c r="H18" s="36"/>
      <c r="K18" s="7"/>
    </row>
    <row r="19" spans="1:11" s="8" customFormat="1" ht="10.9" x14ac:dyDescent="0.2">
      <c r="A19" s="59">
        <v>5</v>
      </c>
      <c r="B19" s="61" t="s">
        <v>45</v>
      </c>
      <c r="C19" s="30" t="s">
        <v>4</v>
      </c>
      <c r="D19" s="44">
        <v>2</v>
      </c>
      <c r="E19" s="46">
        <v>111.13</v>
      </c>
      <c r="F19" s="56"/>
      <c r="G19" s="31" t="str">
        <f t="shared" si="0"/>
        <v/>
      </c>
      <c r="H19" s="36"/>
      <c r="K19" s="7"/>
    </row>
    <row r="20" spans="1:11" s="8" customFormat="1" ht="10.9" x14ac:dyDescent="0.2">
      <c r="A20" s="59">
        <v>6</v>
      </c>
      <c r="B20" s="61" t="s">
        <v>46</v>
      </c>
      <c r="C20" s="30" t="s">
        <v>4</v>
      </c>
      <c r="D20" s="44">
        <v>10</v>
      </c>
      <c r="E20" s="46">
        <v>32.21</v>
      </c>
      <c r="F20" s="56"/>
      <c r="G20" s="31" t="str">
        <f t="shared" si="0"/>
        <v/>
      </c>
      <c r="H20" s="36"/>
      <c r="K20" s="7"/>
    </row>
    <row r="21" spans="1:11" s="8" customFormat="1" ht="10.9" x14ac:dyDescent="0.2">
      <c r="A21" s="59">
        <v>7</v>
      </c>
      <c r="B21" s="61" t="s">
        <v>47</v>
      </c>
      <c r="C21" s="30" t="s">
        <v>4</v>
      </c>
      <c r="D21" s="44">
        <v>15</v>
      </c>
      <c r="E21" s="46">
        <v>12.91</v>
      </c>
      <c r="F21" s="56"/>
      <c r="G21" s="31" t="str">
        <f t="shared" si="0"/>
        <v/>
      </c>
      <c r="H21" s="36"/>
      <c r="K21" s="7"/>
    </row>
    <row r="22" spans="1:11" s="8" customFormat="1" ht="10.9" x14ac:dyDescent="0.2">
      <c r="A22" s="59">
        <v>8</v>
      </c>
      <c r="B22" s="61" t="s">
        <v>48</v>
      </c>
      <c r="C22" s="30" t="s">
        <v>4</v>
      </c>
      <c r="D22" s="44">
        <v>6</v>
      </c>
      <c r="E22" s="46">
        <v>58.49</v>
      </c>
      <c r="F22" s="56"/>
      <c r="G22" s="31" t="str">
        <f t="shared" si="0"/>
        <v/>
      </c>
      <c r="H22" s="36"/>
      <c r="K22" s="7"/>
    </row>
    <row r="23" spans="1:11" s="8" customFormat="1" ht="10.9" x14ac:dyDescent="0.2">
      <c r="A23" s="59">
        <v>9</v>
      </c>
      <c r="B23" s="61" t="s">
        <v>49</v>
      </c>
      <c r="C23" s="30" t="s">
        <v>4</v>
      </c>
      <c r="D23" s="44">
        <v>15</v>
      </c>
      <c r="E23" s="46">
        <v>19.98</v>
      </c>
      <c r="F23" s="56"/>
      <c r="G23" s="31" t="str">
        <f t="shared" si="0"/>
        <v/>
      </c>
      <c r="H23" s="36"/>
      <c r="K23" s="7"/>
    </row>
    <row r="24" spans="1:11" s="8" customFormat="1" ht="10.9" x14ac:dyDescent="0.2">
      <c r="A24" s="59">
        <v>10</v>
      </c>
      <c r="B24" s="61" t="s">
        <v>50</v>
      </c>
      <c r="C24" s="30" t="s">
        <v>4</v>
      </c>
      <c r="D24" s="44">
        <v>15</v>
      </c>
      <c r="E24" s="46">
        <v>35.880000000000003</v>
      </c>
      <c r="F24" s="56"/>
      <c r="G24" s="31" t="str">
        <f t="shared" si="0"/>
        <v/>
      </c>
      <c r="H24" s="36"/>
      <c r="K24" s="7"/>
    </row>
    <row r="25" spans="1:11" s="8" customFormat="1" ht="10.9" x14ac:dyDescent="0.2">
      <c r="A25" s="59">
        <v>11</v>
      </c>
      <c r="B25" s="61" t="s">
        <v>51</v>
      </c>
      <c r="C25" s="30" t="s">
        <v>4</v>
      </c>
      <c r="D25" s="44">
        <v>50</v>
      </c>
      <c r="E25" s="46">
        <v>76.58</v>
      </c>
      <c r="F25" s="56"/>
      <c r="G25" s="31" t="str">
        <f t="shared" si="0"/>
        <v/>
      </c>
      <c r="H25" s="36"/>
      <c r="K25" s="7"/>
    </row>
    <row r="26" spans="1:11" s="8" customFormat="1" ht="10.9" x14ac:dyDescent="0.2">
      <c r="A26" s="59">
        <v>12</v>
      </c>
      <c r="B26" s="61" t="s">
        <v>52</v>
      </c>
      <c r="C26" s="30" t="s">
        <v>4</v>
      </c>
      <c r="D26" s="44">
        <v>5</v>
      </c>
      <c r="E26" s="46">
        <v>103.7</v>
      </c>
      <c r="F26" s="56"/>
      <c r="G26" s="31" t="str">
        <f t="shared" si="0"/>
        <v/>
      </c>
      <c r="H26" s="36"/>
      <c r="K26" s="7"/>
    </row>
    <row r="27" spans="1:11" s="8" customFormat="1" ht="10.9" x14ac:dyDescent="0.2">
      <c r="A27" s="59">
        <v>13</v>
      </c>
      <c r="B27" s="61" t="s">
        <v>53</v>
      </c>
      <c r="C27" s="30" t="s">
        <v>4</v>
      </c>
      <c r="D27" s="44">
        <v>50</v>
      </c>
      <c r="E27" s="46">
        <v>21.07</v>
      </c>
      <c r="F27" s="56"/>
      <c r="G27" s="31" t="str">
        <f t="shared" si="0"/>
        <v/>
      </c>
      <c r="H27" s="36"/>
      <c r="K27" s="7"/>
    </row>
    <row r="28" spans="1:11" s="8" customFormat="1" ht="10.9" x14ac:dyDescent="0.2">
      <c r="A28" s="59">
        <v>14</v>
      </c>
      <c r="B28" s="61" t="s">
        <v>54</v>
      </c>
      <c r="C28" s="30" t="s">
        <v>4</v>
      </c>
      <c r="D28" s="44">
        <v>90</v>
      </c>
      <c r="E28" s="46">
        <v>7.24</v>
      </c>
      <c r="F28" s="56"/>
      <c r="G28" s="31" t="str">
        <f t="shared" si="0"/>
        <v/>
      </c>
      <c r="H28" s="36"/>
      <c r="K28" s="7"/>
    </row>
    <row r="29" spans="1:11" s="8" customFormat="1" ht="10.9" x14ac:dyDescent="0.2">
      <c r="A29" s="59">
        <v>15</v>
      </c>
      <c r="B29" s="61" t="s">
        <v>55</v>
      </c>
      <c r="C29" s="30" t="s">
        <v>56</v>
      </c>
      <c r="D29" s="44">
        <v>6</v>
      </c>
      <c r="E29" s="46">
        <v>29.7</v>
      </c>
      <c r="F29" s="56"/>
      <c r="G29" s="31" t="str">
        <f t="shared" si="0"/>
        <v/>
      </c>
      <c r="H29" s="36"/>
      <c r="K29" s="7"/>
    </row>
    <row r="30" spans="1:11" s="8" customFormat="1" ht="10.9" x14ac:dyDescent="0.2">
      <c r="A30" s="59">
        <v>16</v>
      </c>
      <c r="B30" s="61" t="s">
        <v>57</v>
      </c>
      <c r="C30" s="30" t="s">
        <v>56</v>
      </c>
      <c r="D30" s="44">
        <v>5</v>
      </c>
      <c r="E30" s="46">
        <v>1730.25</v>
      </c>
      <c r="F30" s="56"/>
      <c r="G30" s="31" t="str">
        <f t="shared" si="0"/>
        <v/>
      </c>
      <c r="H30" s="36"/>
      <c r="K30" s="7"/>
    </row>
    <row r="31" spans="1:11" s="8" customFormat="1" ht="10.9" x14ac:dyDescent="0.2">
      <c r="A31" s="59">
        <v>17</v>
      </c>
      <c r="B31" s="61" t="s">
        <v>58</v>
      </c>
      <c r="C31" s="30" t="s">
        <v>4</v>
      </c>
      <c r="D31" s="44">
        <v>30</v>
      </c>
      <c r="E31" s="46">
        <v>1.54</v>
      </c>
      <c r="F31" s="56"/>
      <c r="G31" s="31" t="str">
        <f t="shared" si="0"/>
        <v/>
      </c>
      <c r="H31" s="36"/>
      <c r="K31" s="7"/>
    </row>
    <row r="32" spans="1:11" s="8" customFormat="1" ht="10.9" x14ac:dyDescent="0.2">
      <c r="A32" s="59">
        <v>18</v>
      </c>
      <c r="B32" s="61" t="s">
        <v>59</v>
      </c>
      <c r="C32" s="30" t="s">
        <v>56</v>
      </c>
      <c r="D32" s="44">
        <v>1</v>
      </c>
      <c r="E32" s="46">
        <v>899.5</v>
      </c>
      <c r="F32" s="56"/>
      <c r="G32" s="31" t="str">
        <f t="shared" si="0"/>
        <v/>
      </c>
      <c r="H32" s="36"/>
      <c r="K32" s="7"/>
    </row>
    <row r="33" spans="1:11" s="8" customFormat="1" ht="10.9" x14ac:dyDescent="0.2">
      <c r="A33" s="59">
        <v>19</v>
      </c>
      <c r="B33" s="61" t="s">
        <v>60</v>
      </c>
      <c r="C33" s="30" t="s">
        <v>56</v>
      </c>
      <c r="D33" s="44">
        <v>1</v>
      </c>
      <c r="E33" s="46">
        <v>111.5</v>
      </c>
      <c r="F33" s="56"/>
      <c r="G33" s="31" t="str">
        <f t="shared" si="0"/>
        <v/>
      </c>
      <c r="H33" s="36"/>
      <c r="K33" s="7"/>
    </row>
    <row r="34" spans="1:11" s="8" customFormat="1" ht="10.9" x14ac:dyDescent="0.2">
      <c r="A34" s="59">
        <v>20</v>
      </c>
      <c r="B34" s="61" t="s">
        <v>61</v>
      </c>
      <c r="C34" s="30" t="s">
        <v>4</v>
      </c>
      <c r="D34" s="44">
        <v>10</v>
      </c>
      <c r="E34" s="46">
        <v>26.87</v>
      </c>
      <c r="F34" s="56"/>
      <c r="G34" s="31" t="str">
        <f t="shared" si="0"/>
        <v/>
      </c>
      <c r="H34" s="36"/>
      <c r="K34" s="7"/>
    </row>
    <row r="35" spans="1:11" s="8" customFormat="1" ht="10.9" x14ac:dyDescent="0.2">
      <c r="A35" s="59">
        <v>21</v>
      </c>
      <c r="B35" s="61" t="s">
        <v>62</v>
      </c>
      <c r="C35" s="30" t="s">
        <v>63</v>
      </c>
      <c r="D35" s="44">
        <v>25</v>
      </c>
      <c r="E35" s="46">
        <v>71.400000000000006</v>
      </c>
      <c r="F35" s="56"/>
      <c r="G35" s="31" t="str">
        <f t="shared" si="0"/>
        <v/>
      </c>
      <c r="H35" s="36"/>
      <c r="K35" s="7"/>
    </row>
    <row r="36" spans="1:11" s="8" customFormat="1" ht="10.9" x14ac:dyDescent="0.2">
      <c r="A36" s="59">
        <v>22</v>
      </c>
      <c r="B36" s="61" t="s">
        <v>64</v>
      </c>
      <c r="C36" s="30" t="s">
        <v>56</v>
      </c>
      <c r="D36" s="44">
        <v>10</v>
      </c>
      <c r="E36" s="46">
        <v>127.95</v>
      </c>
      <c r="F36" s="56"/>
      <c r="G36" s="31" t="str">
        <f t="shared" si="0"/>
        <v/>
      </c>
      <c r="H36" s="36"/>
      <c r="K36" s="7"/>
    </row>
    <row r="37" spans="1:11" s="8" customFormat="1" ht="10.9" x14ac:dyDescent="0.2">
      <c r="A37" s="59">
        <v>23</v>
      </c>
      <c r="B37" s="61" t="s">
        <v>65</v>
      </c>
      <c r="C37" s="30" t="s">
        <v>4</v>
      </c>
      <c r="D37" s="44">
        <v>10</v>
      </c>
      <c r="E37" s="46">
        <v>64.64</v>
      </c>
      <c r="F37" s="56"/>
      <c r="G37" s="31" t="str">
        <f t="shared" si="0"/>
        <v/>
      </c>
      <c r="H37" s="36"/>
      <c r="K37" s="7"/>
    </row>
    <row r="38" spans="1:11" s="8" customFormat="1" ht="10.9" x14ac:dyDescent="0.2">
      <c r="A38" s="59">
        <v>24</v>
      </c>
      <c r="B38" s="61" t="s">
        <v>66</v>
      </c>
      <c r="C38" s="30" t="s">
        <v>4</v>
      </c>
      <c r="D38" s="44">
        <v>500</v>
      </c>
      <c r="E38" s="46">
        <v>9.64</v>
      </c>
      <c r="F38" s="56"/>
      <c r="G38" s="31" t="str">
        <f t="shared" si="0"/>
        <v/>
      </c>
      <c r="H38" s="36"/>
      <c r="K38" s="7"/>
    </row>
    <row r="39" spans="1:11" s="8" customFormat="1" ht="26.5" customHeight="1" x14ac:dyDescent="0.2">
      <c r="A39" s="59">
        <v>25</v>
      </c>
      <c r="B39" s="61" t="s">
        <v>67</v>
      </c>
      <c r="C39" s="30" t="s">
        <v>4</v>
      </c>
      <c r="D39" s="44">
        <v>1</v>
      </c>
      <c r="E39" s="46">
        <v>1503.83</v>
      </c>
      <c r="F39" s="56"/>
      <c r="G39" s="31" t="str">
        <f t="shared" si="0"/>
        <v/>
      </c>
      <c r="H39" s="36"/>
      <c r="K39" s="7"/>
    </row>
    <row r="40" spans="1:11" s="8" customFormat="1" ht="10.9" x14ac:dyDescent="0.2">
      <c r="A40" s="59">
        <v>26</v>
      </c>
      <c r="B40" s="61" t="s">
        <v>68</v>
      </c>
      <c r="C40" s="30" t="s">
        <v>4</v>
      </c>
      <c r="D40" s="44">
        <v>150</v>
      </c>
      <c r="E40" s="46">
        <v>2.29</v>
      </c>
      <c r="F40" s="56"/>
      <c r="G40" s="31" t="str">
        <f t="shared" si="0"/>
        <v/>
      </c>
      <c r="H40" s="36"/>
      <c r="K40" s="7"/>
    </row>
    <row r="41" spans="1:11" s="8" customFormat="1" ht="10.9" x14ac:dyDescent="0.2">
      <c r="A41" s="59">
        <v>27</v>
      </c>
      <c r="B41" s="61" t="s">
        <v>69</v>
      </c>
      <c r="C41" s="30" t="s">
        <v>4</v>
      </c>
      <c r="D41" s="44">
        <v>100</v>
      </c>
      <c r="E41" s="46">
        <v>6.31</v>
      </c>
      <c r="F41" s="56"/>
      <c r="G41" s="31" t="str">
        <f t="shared" si="0"/>
        <v/>
      </c>
      <c r="H41" s="36"/>
      <c r="K41" s="7"/>
    </row>
    <row r="42" spans="1:11" s="8" customFormat="1" ht="10.9" x14ac:dyDescent="0.2">
      <c r="A42" s="59">
        <v>28</v>
      </c>
      <c r="B42" s="61" t="s">
        <v>70</v>
      </c>
      <c r="C42" s="30" t="s">
        <v>56</v>
      </c>
      <c r="D42" s="44">
        <v>5</v>
      </c>
      <c r="E42" s="46">
        <v>165.66</v>
      </c>
      <c r="F42" s="56"/>
      <c r="G42" s="31" t="str">
        <f t="shared" si="0"/>
        <v/>
      </c>
      <c r="H42" s="36"/>
      <c r="K42" s="7"/>
    </row>
    <row r="43" spans="1:11" s="8" customFormat="1" ht="10.9" x14ac:dyDescent="0.2">
      <c r="A43" s="59">
        <v>29</v>
      </c>
      <c r="B43" s="61" t="s">
        <v>71</v>
      </c>
      <c r="C43" s="30" t="s">
        <v>56</v>
      </c>
      <c r="D43" s="44">
        <v>10</v>
      </c>
      <c r="E43" s="46">
        <v>172.47</v>
      </c>
      <c r="F43" s="56"/>
      <c r="G43" s="31" t="str">
        <f t="shared" si="0"/>
        <v/>
      </c>
      <c r="H43" s="36"/>
      <c r="K43" s="7"/>
    </row>
    <row r="44" spans="1:11" s="8" customFormat="1" ht="10.9" x14ac:dyDescent="0.2">
      <c r="A44" s="59">
        <v>30</v>
      </c>
      <c r="B44" s="61" t="s">
        <v>72</v>
      </c>
      <c r="C44" s="30" t="s">
        <v>56</v>
      </c>
      <c r="D44" s="44">
        <v>2</v>
      </c>
      <c r="E44" s="46">
        <v>38.409999999999997</v>
      </c>
      <c r="F44" s="56"/>
      <c r="G44" s="31" t="str">
        <f t="shared" si="0"/>
        <v/>
      </c>
      <c r="H44" s="36"/>
      <c r="K44" s="7"/>
    </row>
    <row r="45" spans="1:11" s="8" customFormat="1" ht="10.9" x14ac:dyDescent="0.2">
      <c r="A45" s="59">
        <v>31</v>
      </c>
      <c r="B45" s="61" t="s">
        <v>73</v>
      </c>
      <c r="C45" s="30" t="s">
        <v>56</v>
      </c>
      <c r="D45" s="44">
        <v>2</v>
      </c>
      <c r="E45" s="46">
        <v>46.12</v>
      </c>
      <c r="F45" s="56"/>
      <c r="G45" s="31" t="str">
        <f t="shared" si="0"/>
        <v/>
      </c>
      <c r="H45" s="36"/>
      <c r="K45" s="7"/>
    </row>
    <row r="46" spans="1:11" s="8" customFormat="1" ht="10.9" x14ac:dyDescent="0.2">
      <c r="A46" s="59">
        <v>32</v>
      </c>
      <c r="B46" s="61" t="s">
        <v>74</v>
      </c>
      <c r="C46" s="30" t="s">
        <v>4</v>
      </c>
      <c r="D46" s="44">
        <v>800</v>
      </c>
      <c r="E46" s="46">
        <v>0.28999999999999998</v>
      </c>
      <c r="F46" s="56"/>
      <c r="G46" s="31" t="str">
        <f t="shared" si="0"/>
        <v/>
      </c>
      <c r="H46" s="36"/>
      <c r="K46" s="7"/>
    </row>
    <row r="47" spans="1:11" s="8" customFormat="1" ht="10.9" x14ac:dyDescent="0.2">
      <c r="A47" s="59">
        <v>33</v>
      </c>
      <c r="B47" s="61" t="s">
        <v>75</v>
      </c>
      <c r="C47" s="30" t="s">
        <v>4</v>
      </c>
      <c r="D47" s="44">
        <v>500</v>
      </c>
      <c r="E47" s="46">
        <v>0.4</v>
      </c>
      <c r="F47" s="56"/>
      <c r="G47" s="31" t="str">
        <f t="shared" si="0"/>
        <v/>
      </c>
      <c r="H47" s="36"/>
      <c r="K47" s="7"/>
    </row>
    <row r="48" spans="1:11" s="8" customFormat="1" ht="10.9" x14ac:dyDescent="0.2">
      <c r="A48" s="59">
        <v>34</v>
      </c>
      <c r="B48" s="61" t="s">
        <v>76</v>
      </c>
      <c r="C48" s="30" t="s">
        <v>4</v>
      </c>
      <c r="D48" s="44">
        <v>300</v>
      </c>
      <c r="E48" s="46">
        <v>0.37</v>
      </c>
      <c r="F48" s="56"/>
      <c r="G48" s="31" t="str">
        <f t="shared" si="0"/>
        <v/>
      </c>
      <c r="H48" s="36"/>
      <c r="K48" s="7"/>
    </row>
    <row r="49" spans="1:11" s="8" customFormat="1" ht="10.9" x14ac:dyDescent="0.2">
      <c r="A49" s="59">
        <v>35</v>
      </c>
      <c r="B49" s="61" t="s">
        <v>77</v>
      </c>
      <c r="C49" s="30" t="s">
        <v>4</v>
      </c>
      <c r="D49" s="44">
        <v>200</v>
      </c>
      <c r="E49" s="46">
        <v>0.61</v>
      </c>
      <c r="F49" s="56"/>
      <c r="G49" s="31" t="str">
        <f t="shared" si="0"/>
        <v/>
      </c>
      <c r="H49" s="36"/>
      <c r="K49" s="7"/>
    </row>
    <row r="50" spans="1:11" s="8" customFormat="1" ht="10.9" x14ac:dyDescent="0.2">
      <c r="A50" s="59">
        <v>36</v>
      </c>
      <c r="B50" s="61" t="s">
        <v>78</v>
      </c>
      <c r="C50" s="30" t="s">
        <v>56</v>
      </c>
      <c r="D50" s="44">
        <v>2</v>
      </c>
      <c r="E50" s="46">
        <v>17.88</v>
      </c>
      <c r="F50" s="56"/>
      <c r="G50" s="31" t="str">
        <f t="shared" si="0"/>
        <v/>
      </c>
      <c r="H50" s="36"/>
      <c r="K50" s="7"/>
    </row>
    <row r="51" spans="1:11" s="8" customFormat="1" ht="10.9" x14ac:dyDescent="0.2">
      <c r="A51" s="59">
        <v>37</v>
      </c>
      <c r="B51" s="61" t="s">
        <v>79</v>
      </c>
      <c r="C51" s="30" t="s">
        <v>4</v>
      </c>
      <c r="D51" s="44">
        <v>10</v>
      </c>
      <c r="E51" s="46">
        <v>4.32</v>
      </c>
      <c r="F51" s="56"/>
      <c r="G51" s="31" t="str">
        <f t="shared" si="0"/>
        <v/>
      </c>
      <c r="H51" s="36"/>
      <c r="K51" s="7"/>
    </row>
    <row r="52" spans="1:11" s="8" customFormat="1" ht="10.9" x14ac:dyDescent="0.2">
      <c r="A52" s="59">
        <v>38</v>
      </c>
      <c r="B52" s="61" t="s">
        <v>80</v>
      </c>
      <c r="C52" s="30" t="s">
        <v>4</v>
      </c>
      <c r="D52" s="44">
        <v>3</v>
      </c>
      <c r="E52" s="46">
        <v>15.85</v>
      </c>
      <c r="F52" s="56"/>
      <c r="G52" s="31" t="str">
        <f t="shared" si="0"/>
        <v/>
      </c>
      <c r="H52" s="36"/>
      <c r="K52" s="7"/>
    </row>
    <row r="53" spans="1:11" s="8" customFormat="1" ht="10.9" x14ac:dyDescent="0.2">
      <c r="A53" s="59">
        <v>39</v>
      </c>
      <c r="B53" s="61" t="s">
        <v>81</v>
      </c>
      <c r="C53" s="30" t="s">
        <v>4</v>
      </c>
      <c r="D53" s="44">
        <v>6</v>
      </c>
      <c r="E53" s="46">
        <v>12.1</v>
      </c>
      <c r="F53" s="56"/>
      <c r="G53" s="31" t="str">
        <f t="shared" si="0"/>
        <v/>
      </c>
      <c r="H53" s="36"/>
      <c r="K53" s="7"/>
    </row>
    <row r="54" spans="1:11" s="8" customFormat="1" ht="10.9" x14ac:dyDescent="0.2">
      <c r="A54" s="59">
        <v>40</v>
      </c>
      <c r="B54" s="61" t="s">
        <v>82</v>
      </c>
      <c r="C54" s="30" t="s">
        <v>4</v>
      </c>
      <c r="D54" s="44">
        <v>6</v>
      </c>
      <c r="E54" s="46">
        <v>59.24</v>
      </c>
      <c r="F54" s="56"/>
      <c r="G54" s="31" t="str">
        <f t="shared" si="0"/>
        <v/>
      </c>
      <c r="H54" s="36"/>
      <c r="K54" s="7"/>
    </row>
    <row r="55" spans="1:11" s="8" customFormat="1" ht="10.9" x14ac:dyDescent="0.2">
      <c r="A55" s="59">
        <v>41</v>
      </c>
      <c r="B55" s="61" t="s">
        <v>83</v>
      </c>
      <c r="C55" s="30" t="s">
        <v>4</v>
      </c>
      <c r="D55" s="44">
        <v>6</v>
      </c>
      <c r="E55" s="46">
        <v>47.58</v>
      </c>
      <c r="F55" s="56"/>
      <c r="G55" s="31" t="str">
        <f t="shared" si="0"/>
        <v/>
      </c>
      <c r="H55" s="36"/>
      <c r="K55" s="7"/>
    </row>
    <row r="56" spans="1:11" s="8" customFormat="1" ht="10.9" x14ac:dyDescent="0.2">
      <c r="A56" s="59">
        <v>42</v>
      </c>
      <c r="B56" s="61" t="s">
        <v>84</v>
      </c>
      <c r="C56" s="30" t="s">
        <v>4</v>
      </c>
      <c r="D56" s="44">
        <v>12</v>
      </c>
      <c r="E56" s="46">
        <v>60.39</v>
      </c>
      <c r="F56" s="56"/>
      <c r="G56" s="31" t="str">
        <f t="shared" si="0"/>
        <v/>
      </c>
      <c r="H56" s="36"/>
      <c r="K56" s="7"/>
    </row>
    <row r="57" spans="1:11" s="8" customFormat="1" ht="10.9" x14ac:dyDescent="0.2">
      <c r="A57" s="59">
        <v>43</v>
      </c>
      <c r="B57" s="61" t="s">
        <v>85</v>
      </c>
      <c r="C57" s="30" t="s">
        <v>4</v>
      </c>
      <c r="D57" s="44">
        <v>12</v>
      </c>
      <c r="E57" s="46">
        <v>42.6</v>
      </c>
      <c r="F57" s="56"/>
      <c r="G57" s="31" t="str">
        <f t="shared" si="0"/>
        <v/>
      </c>
      <c r="H57" s="36"/>
      <c r="K57" s="7"/>
    </row>
    <row r="58" spans="1:11" s="8" customFormat="1" ht="10.9" x14ac:dyDescent="0.2">
      <c r="A58" s="59">
        <v>44</v>
      </c>
      <c r="B58" s="61" t="s">
        <v>86</v>
      </c>
      <c r="C58" s="30" t="s">
        <v>4</v>
      </c>
      <c r="D58" s="44">
        <v>12</v>
      </c>
      <c r="E58" s="46">
        <v>47.4</v>
      </c>
      <c r="F58" s="56"/>
      <c r="G58" s="31" t="str">
        <f t="shared" si="0"/>
        <v/>
      </c>
      <c r="H58" s="36"/>
      <c r="K58" s="7"/>
    </row>
    <row r="59" spans="1:11" s="8" customFormat="1" ht="10.9" x14ac:dyDescent="0.2">
      <c r="A59" s="59">
        <v>45</v>
      </c>
      <c r="B59" s="61" t="s">
        <v>87</v>
      </c>
      <c r="C59" s="30" t="s">
        <v>4</v>
      </c>
      <c r="D59" s="44">
        <v>6</v>
      </c>
      <c r="E59" s="46">
        <v>34.630000000000003</v>
      </c>
      <c r="F59" s="56"/>
      <c r="G59" s="31" t="str">
        <f t="shared" si="0"/>
        <v/>
      </c>
      <c r="H59" s="36"/>
      <c r="K59" s="7"/>
    </row>
    <row r="60" spans="1:11" s="8" customFormat="1" ht="10.9" x14ac:dyDescent="0.2">
      <c r="A60" s="59">
        <v>46</v>
      </c>
      <c r="B60" s="61" t="s">
        <v>88</v>
      </c>
      <c r="C60" s="30" t="s">
        <v>4</v>
      </c>
      <c r="D60" s="44">
        <v>6</v>
      </c>
      <c r="E60" s="46">
        <v>37.31</v>
      </c>
      <c r="F60" s="56"/>
      <c r="G60" s="31" t="str">
        <f t="shared" si="0"/>
        <v/>
      </c>
      <c r="H60" s="36"/>
      <c r="K60" s="7"/>
    </row>
    <row r="61" spans="1:11" s="8" customFormat="1" ht="10.9" x14ac:dyDescent="0.2">
      <c r="A61" s="59">
        <v>47</v>
      </c>
      <c r="B61" s="61" t="s">
        <v>89</v>
      </c>
      <c r="C61" s="30" t="s">
        <v>4</v>
      </c>
      <c r="D61" s="44">
        <v>24</v>
      </c>
      <c r="E61" s="46">
        <v>49.13</v>
      </c>
      <c r="F61" s="56"/>
      <c r="G61" s="31" t="str">
        <f t="shared" si="0"/>
        <v/>
      </c>
      <c r="H61" s="36"/>
      <c r="K61" s="7"/>
    </row>
    <row r="62" spans="1:11" s="8" customFormat="1" ht="10.9" x14ac:dyDescent="0.2">
      <c r="A62" s="59">
        <v>48</v>
      </c>
      <c r="B62" s="61" t="s">
        <v>90</v>
      </c>
      <c r="C62" s="30" t="s">
        <v>91</v>
      </c>
      <c r="D62" s="44">
        <v>10</v>
      </c>
      <c r="E62" s="46">
        <v>40.04</v>
      </c>
      <c r="F62" s="56"/>
      <c r="G62" s="31" t="str">
        <f t="shared" si="0"/>
        <v/>
      </c>
      <c r="H62" s="36"/>
      <c r="K62" s="7"/>
    </row>
    <row r="63" spans="1:11" s="8" customFormat="1" ht="10.9" x14ac:dyDescent="0.2">
      <c r="A63" s="59">
        <v>49</v>
      </c>
      <c r="B63" s="61" t="s">
        <v>92</v>
      </c>
      <c r="C63" s="30" t="s">
        <v>4</v>
      </c>
      <c r="D63" s="44">
        <v>2000</v>
      </c>
      <c r="E63" s="46">
        <v>1.56</v>
      </c>
      <c r="F63" s="56"/>
      <c r="G63" s="31" t="str">
        <f t="shared" si="0"/>
        <v/>
      </c>
      <c r="H63" s="36"/>
      <c r="K63" s="7"/>
    </row>
    <row r="64" spans="1:11" s="8" customFormat="1" ht="10.9" x14ac:dyDescent="0.2">
      <c r="A64" s="59">
        <v>50</v>
      </c>
      <c r="B64" s="61" t="s">
        <v>93</v>
      </c>
      <c r="C64" s="30" t="s">
        <v>4</v>
      </c>
      <c r="D64" s="44">
        <v>500</v>
      </c>
      <c r="E64" s="46">
        <v>2.2999999999999998</v>
      </c>
      <c r="F64" s="56"/>
      <c r="G64" s="31" t="str">
        <f t="shared" si="0"/>
        <v/>
      </c>
      <c r="H64" s="36"/>
      <c r="K64" s="7"/>
    </row>
    <row r="65" spans="1:11" s="8" customFormat="1" ht="10.9" x14ac:dyDescent="0.2">
      <c r="A65" s="59">
        <v>51</v>
      </c>
      <c r="B65" s="61" t="s">
        <v>94</v>
      </c>
      <c r="C65" s="30" t="s">
        <v>56</v>
      </c>
      <c r="D65" s="44">
        <v>10</v>
      </c>
      <c r="E65" s="46">
        <v>25.29</v>
      </c>
      <c r="F65" s="56"/>
      <c r="G65" s="31" t="str">
        <f t="shared" si="0"/>
        <v/>
      </c>
      <c r="H65" s="36"/>
      <c r="K65" s="7"/>
    </row>
    <row r="66" spans="1:11" s="8" customFormat="1" ht="10.9" x14ac:dyDescent="0.2">
      <c r="A66" s="59">
        <v>52</v>
      </c>
      <c r="B66" s="61" t="s">
        <v>95</v>
      </c>
      <c r="C66" s="30" t="s">
        <v>56</v>
      </c>
      <c r="D66" s="44">
        <v>5</v>
      </c>
      <c r="E66" s="46">
        <v>25.01</v>
      </c>
      <c r="F66" s="56"/>
      <c r="G66" s="31" t="str">
        <f t="shared" si="0"/>
        <v/>
      </c>
      <c r="H66" s="36"/>
      <c r="K66" s="7"/>
    </row>
    <row r="67" spans="1:11" s="8" customFormat="1" ht="10.9" x14ac:dyDescent="0.2">
      <c r="A67" s="59">
        <v>53</v>
      </c>
      <c r="B67" s="61" t="s">
        <v>96</v>
      </c>
      <c r="C67" s="30" t="s">
        <v>91</v>
      </c>
      <c r="D67" s="44">
        <v>50</v>
      </c>
      <c r="E67" s="46">
        <v>4.92</v>
      </c>
      <c r="F67" s="56"/>
      <c r="G67" s="31" t="str">
        <f t="shared" si="0"/>
        <v/>
      </c>
      <c r="H67" s="36"/>
      <c r="K67" s="7"/>
    </row>
    <row r="68" spans="1:11" s="8" customFormat="1" ht="10.9" x14ac:dyDescent="0.2">
      <c r="A68" s="59">
        <v>54</v>
      </c>
      <c r="B68" s="61" t="s">
        <v>97</v>
      </c>
      <c r="C68" s="30" t="s">
        <v>4</v>
      </c>
      <c r="D68" s="44">
        <v>2</v>
      </c>
      <c r="E68" s="46">
        <v>20.96</v>
      </c>
      <c r="F68" s="56"/>
      <c r="G68" s="31" t="str">
        <f t="shared" si="0"/>
        <v/>
      </c>
      <c r="H68" s="36"/>
      <c r="K68" s="7"/>
    </row>
    <row r="69" spans="1:11" s="8" customFormat="1" ht="21.75" x14ac:dyDescent="0.2">
      <c r="A69" s="59">
        <v>55</v>
      </c>
      <c r="B69" s="61" t="s">
        <v>98</v>
      </c>
      <c r="C69" s="30" t="s">
        <v>91</v>
      </c>
      <c r="D69" s="44">
        <v>10</v>
      </c>
      <c r="E69" s="46">
        <v>60.82</v>
      </c>
      <c r="F69" s="56"/>
      <c r="G69" s="31" t="str">
        <f t="shared" si="0"/>
        <v/>
      </c>
      <c r="H69" s="36"/>
      <c r="K69" s="7"/>
    </row>
    <row r="70" spans="1:11" s="8" customFormat="1" ht="21.75" x14ac:dyDescent="0.2">
      <c r="A70" s="59">
        <v>56</v>
      </c>
      <c r="B70" s="61" t="s">
        <v>99</v>
      </c>
      <c r="C70" s="30" t="s">
        <v>4</v>
      </c>
      <c r="D70" s="44">
        <v>15</v>
      </c>
      <c r="E70" s="46">
        <v>49.29</v>
      </c>
      <c r="F70" s="56"/>
      <c r="G70" s="31" t="str">
        <f t="shared" si="0"/>
        <v/>
      </c>
      <c r="H70" s="36"/>
      <c r="K70" s="7"/>
    </row>
    <row r="71" spans="1:11" s="8" customFormat="1" ht="21.75" x14ac:dyDescent="0.2">
      <c r="A71" s="59">
        <v>57</v>
      </c>
      <c r="B71" s="61" t="s">
        <v>100</v>
      </c>
      <c r="C71" s="30" t="s">
        <v>4</v>
      </c>
      <c r="D71" s="44">
        <v>15</v>
      </c>
      <c r="E71" s="46">
        <v>58.49</v>
      </c>
      <c r="F71" s="56"/>
      <c r="G71" s="31" t="str">
        <f t="shared" si="0"/>
        <v/>
      </c>
      <c r="H71" s="36"/>
      <c r="K71" s="7"/>
    </row>
    <row r="72" spans="1:11" s="8" customFormat="1" ht="21.75" x14ac:dyDescent="0.2">
      <c r="A72" s="59">
        <v>58</v>
      </c>
      <c r="B72" s="61" t="s">
        <v>101</v>
      </c>
      <c r="C72" s="30" t="s">
        <v>56</v>
      </c>
      <c r="D72" s="44">
        <v>10</v>
      </c>
      <c r="E72" s="46">
        <v>376.92</v>
      </c>
      <c r="F72" s="56"/>
      <c r="G72" s="31" t="str">
        <f t="shared" si="0"/>
        <v/>
      </c>
      <c r="H72" s="36"/>
      <c r="K72" s="7"/>
    </row>
    <row r="73" spans="1:11" s="8" customFormat="1" ht="21.75" x14ac:dyDescent="0.2">
      <c r="A73" s="59">
        <v>59</v>
      </c>
      <c r="B73" s="61" t="s">
        <v>102</v>
      </c>
      <c r="C73" s="30" t="s">
        <v>56</v>
      </c>
      <c r="D73" s="44">
        <v>20</v>
      </c>
      <c r="E73" s="46">
        <v>307.08</v>
      </c>
      <c r="F73" s="56"/>
      <c r="G73" s="31" t="str">
        <f t="shared" si="0"/>
        <v/>
      </c>
      <c r="H73" s="36"/>
      <c r="K73" s="7"/>
    </row>
    <row r="74" spans="1:11" s="8" customFormat="1" ht="21.75" x14ac:dyDescent="0.2">
      <c r="A74" s="59">
        <v>60</v>
      </c>
      <c r="B74" s="61" t="s">
        <v>103</v>
      </c>
      <c r="C74" s="30" t="s">
        <v>104</v>
      </c>
      <c r="D74" s="44">
        <v>2</v>
      </c>
      <c r="E74" s="46">
        <v>154.99</v>
      </c>
      <c r="F74" s="56"/>
      <c r="G74" s="31" t="str">
        <f t="shared" si="0"/>
        <v/>
      </c>
      <c r="H74" s="36"/>
      <c r="K74" s="7"/>
    </row>
    <row r="75" spans="1:11" s="8" customFormat="1" ht="10.9" x14ac:dyDescent="0.2">
      <c r="A75" s="59">
        <v>61</v>
      </c>
      <c r="B75" s="61" t="s">
        <v>105</v>
      </c>
      <c r="C75" s="30" t="s">
        <v>56</v>
      </c>
      <c r="D75" s="44">
        <v>5</v>
      </c>
      <c r="E75" s="46">
        <v>8.19</v>
      </c>
      <c r="F75" s="56"/>
      <c r="G75" s="31" t="str">
        <f t="shared" si="0"/>
        <v/>
      </c>
      <c r="H75" s="36"/>
      <c r="K75" s="7"/>
    </row>
    <row r="76" spans="1:11" s="8" customFormat="1" ht="10.9" x14ac:dyDescent="0.2">
      <c r="A76" s="59">
        <v>62</v>
      </c>
      <c r="B76" s="61" t="s">
        <v>106</v>
      </c>
      <c r="C76" s="30" t="s">
        <v>4</v>
      </c>
      <c r="D76" s="44">
        <v>10</v>
      </c>
      <c r="E76" s="46">
        <v>8.34</v>
      </c>
      <c r="F76" s="56"/>
      <c r="G76" s="31" t="str">
        <f t="shared" si="0"/>
        <v/>
      </c>
      <c r="H76" s="36"/>
      <c r="K76" s="7"/>
    </row>
    <row r="77" spans="1:11" s="8" customFormat="1" ht="10.9" x14ac:dyDescent="0.2">
      <c r="A77" s="59">
        <v>63</v>
      </c>
      <c r="B77" s="61" t="s">
        <v>107</v>
      </c>
      <c r="C77" s="30" t="s">
        <v>104</v>
      </c>
      <c r="D77" s="44">
        <v>2</v>
      </c>
      <c r="E77" s="46">
        <v>38.270000000000003</v>
      </c>
      <c r="F77" s="56"/>
      <c r="G77" s="31" t="str">
        <f t="shared" si="0"/>
        <v/>
      </c>
      <c r="H77" s="36"/>
      <c r="K77" s="7"/>
    </row>
    <row r="78" spans="1:11" s="8" customFormat="1" ht="10.9" x14ac:dyDescent="0.2">
      <c r="A78" s="59">
        <v>64</v>
      </c>
      <c r="B78" s="61" t="s">
        <v>108</v>
      </c>
      <c r="C78" s="30" t="s">
        <v>104</v>
      </c>
      <c r="D78" s="44">
        <v>3</v>
      </c>
      <c r="E78" s="46">
        <v>64.87</v>
      </c>
      <c r="F78" s="56"/>
      <c r="G78" s="31" t="str">
        <f t="shared" si="0"/>
        <v/>
      </c>
      <c r="H78" s="36"/>
      <c r="K78" s="7"/>
    </row>
    <row r="79" spans="1:11" s="8" customFormat="1" ht="10.9" x14ac:dyDescent="0.2">
      <c r="A79" s="59">
        <v>65</v>
      </c>
      <c r="B79" s="61" t="s">
        <v>109</v>
      </c>
      <c r="C79" s="30" t="s">
        <v>4</v>
      </c>
      <c r="D79" s="44">
        <v>2</v>
      </c>
      <c r="E79" s="46">
        <v>186.73</v>
      </c>
      <c r="F79" s="56"/>
      <c r="G79" s="31" t="str">
        <f t="shared" si="0"/>
        <v/>
      </c>
      <c r="H79" s="36"/>
      <c r="K79" s="7"/>
    </row>
    <row r="80" spans="1:11" s="8" customFormat="1" ht="10.9" x14ac:dyDescent="0.2">
      <c r="A80" s="59">
        <v>66</v>
      </c>
      <c r="B80" s="61" t="s">
        <v>110</v>
      </c>
      <c r="C80" s="30" t="s">
        <v>4</v>
      </c>
      <c r="D80" s="44">
        <v>3</v>
      </c>
      <c r="E80" s="46">
        <v>22.73</v>
      </c>
      <c r="F80" s="56"/>
      <c r="G80" s="31" t="str">
        <f t="shared" ref="G80:G87" si="1">IF(F80="","",IF(ISTEXT(F80),"NC",F80*D80))</f>
        <v/>
      </c>
      <c r="H80" s="36"/>
      <c r="K80" s="7"/>
    </row>
    <row r="81" spans="1:11" s="8" customFormat="1" ht="10.9" x14ac:dyDescent="0.2">
      <c r="A81" s="59">
        <v>67</v>
      </c>
      <c r="B81" s="61" t="s">
        <v>111</v>
      </c>
      <c r="C81" s="30" t="s">
        <v>4</v>
      </c>
      <c r="D81" s="44">
        <v>1</v>
      </c>
      <c r="E81" s="46">
        <v>57.12</v>
      </c>
      <c r="F81" s="56"/>
      <c r="G81" s="31" t="str">
        <f t="shared" si="1"/>
        <v/>
      </c>
      <c r="H81" s="36"/>
      <c r="K81" s="7"/>
    </row>
    <row r="82" spans="1:11" s="8" customFormat="1" ht="10.9" x14ac:dyDescent="0.2">
      <c r="A82" s="59">
        <v>68</v>
      </c>
      <c r="B82" s="61" t="s">
        <v>112</v>
      </c>
      <c r="C82" s="30" t="s">
        <v>4</v>
      </c>
      <c r="D82" s="44">
        <v>1</v>
      </c>
      <c r="E82" s="46">
        <v>134.34</v>
      </c>
      <c r="F82" s="56"/>
      <c r="G82" s="31" t="str">
        <f t="shared" si="1"/>
        <v/>
      </c>
      <c r="H82" s="36"/>
      <c r="K82" s="7"/>
    </row>
    <row r="83" spans="1:11" s="8" customFormat="1" ht="10.9" x14ac:dyDescent="0.2">
      <c r="A83" s="59">
        <v>69</v>
      </c>
      <c r="B83" s="61" t="s">
        <v>113</v>
      </c>
      <c r="C83" s="30" t="s">
        <v>4</v>
      </c>
      <c r="D83" s="44">
        <v>1</v>
      </c>
      <c r="E83" s="46">
        <v>249.05</v>
      </c>
      <c r="F83" s="56"/>
      <c r="G83" s="31" t="str">
        <f t="shared" si="1"/>
        <v/>
      </c>
      <c r="H83" s="36"/>
      <c r="K83" s="7"/>
    </row>
    <row r="84" spans="1:11" s="8" customFormat="1" ht="10.9" x14ac:dyDescent="0.2">
      <c r="A84" s="59">
        <v>70</v>
      </c>
      <c r="B84" s="61" t="s">
        <v>114</v>
      </c>
      <c r="C84" s="30" t="s">
        <v>4</v>
      </c>
      <c r="D84" s="44">
        <v>1</v>
      </c>
      <c r="E84" s="46">
        <v>705.6</v>
      </c>
      <c r="F84" s="56"/>
      <c r="G84" s="31" t="str">
        <f t="shared" si="1"/>
        <v/>
      </c>
      <c r="H84" s="36"/>
      <c r="K84" s="7"/>
    </row>
    <row r="85" spans="1:11" s="8" customFormat="1" ht="21.75" x14ac:dyDescent="0.2">
      <c r="A85" s="59">
        <v>71</v>
      </c>
      <c r="B85" s="61" t="s">
        <v>115</v>
      </c>
      <c r="C85" s="30" t="s">
        <v>4</v>
      </c>
      <c r="D85" s="44">
        <v>1</v>
      </c>
      <c r="E85" s="46">
        <v>1945.39</v>
      </c>
      <c r="F85" s="56"/>
      <c r="G85" s="31" t="str">
        <f t="shared" si="1"/>
        <v/>
      </c>
      <c r="H85" s="36"/>
      <c r="K85" s="7"/>
    </row>
    <row r="86" spans="1:11" s="8" customFormat="1" ht="10.9" x14ac:dyDescent="0.2">
      <c r="A86" s="59">
        <v>72</v>
      </c>
      <c r="B86" s="61" t="s">
        <v>116</v>
      </c>
      <c r="C86" s="30" t="s">
        <v>4</v>
      </c>
      <c r="D86" s="44">
        <v>1</v>
      </c>
      <c r="E86" s="46">
        <v>324.86</v>
      </c>
      <c r="F86" s="56"/>
      <c r="G86" s="31" t="str">
        <f t="shared" si="1"/>
        <v/>
      </c>
      <c r="H86" s="36"/>
      <c r="K86" s="7"/>
    </row>
    <row r="87" spans="1:11" s="8" customFormat="1" ht="10.9" x14ac:dyDescent="0.2">
      <c r="A87" s="59">
        <v>73</v>
      </c>
      <c r="B87" s="61" t="s">
        <v>117</v>
      </c>
      <c r="C87" s="30" t="s">
        <v>4</v>
      </c>
      <c r="D87" s="44">
        <v>1</v>
      </c>
      <c r="E87" s="46">
        <v>1292.5899999999999</v>
      </c>
      <c r="F87" s="56"/>
      <c r="G87" s="31" t="str">
        <f t="shared" si="1"/>
        <v/>
      </c>
      <c r="H87" s="36"/>
      <c r="K87" s="7"/>
    </row>
    <row r="88" spans="1:11" s="25" customFormat="1" ht="8.85" x14ac:dyDescent="0.2">
      <c r="A88" s="32"/>
      <c r="E88" s="42"/>
      <c r="F88" s="69" t="s">
        <v>37</v>
      </c>
      <c r="G88" s="70"/>
      <c r="H88" s="37"/>
    </row>
    <row r="89" spans="1:11" ht="14.3" customHeight="1" x14ac:dyDescent="0.2">
      <c r="F89" s="71">
        <f>SUM(G15:G87)</f>
        <v>0</v>
      </c>
      <c r="G89" s="72"/>
      <c r="H89" s="38"/>
    </row>
    <row r="90" spans="1:11" ht="10.9" customHeight="1" x14ac:dyDescent="0.2">
      <c r="G90" s="12"/>
      <c r="H90" s="38"/>
    </row>
    <row r="91" spans="1:11" s="33" customFormat="1" ht="8.85" x14ac:dyDescent="0.2">
      <c r="A91" s="66" t="str">
        <f>" - "&amp;Dados!B20</f>
        <v xml:space="preserve"> - A execução do objeto da presente licitação será realizada junto a Secretaria obedecendo, na íntegra, ao detalhamento do termo de referência (ANEXO II).</v>
      </c>
      <c r="B91" s="66"/>
      <c r="C91" s="66"/>
      <c r="D91" s="66"/>
      <c r="E91" s="66"/>
      <c r="F91" s="66"/>
      <c r="G91" s="66"/>
      <c r="H91" s="39"/>
    </row>
    <row r="92" spans="1:11" s="33" customFormat="1" ht="8.85" x14ac:dyDescent="0.2">
      <c r="A92" s="66" t="str">
        <f>" - "&amp;Dados!B21</f>
        <v xml:space="preserve"> - A administração rejeitará, no todo ou em parte, o fornecimento executado em desacordo com os termos do Edital e seus anexos.</v>
      </c>
      <c r="B92" s="66"/>
      <c r="C92" s="66"/>
      <c r="D92" s="66"/>
      <c r="E92" s="66"/>
      <c r="F92" s="66"/>
      <c r="G92" s="66"/>
      <c r="H92" s="39"/>
    </row>
    <row r="93" spans="1:11" s="33" customFormat="1" ht="21.25" customHeight="1" x14ac:dyDescent="0.2">
      <c r="A93" s="66" t="str">
        <f>" - "&amp;Dados!B22</f>
        <v xml:space="preserve"> - O pagamento do objeto de que trata a DISPENSA ELETRÔNICA 033/2025, e consequente contrato serão efetuados pela Tesouraria da PMS nos termos do Art. 7 da Instrução Normativa SEGES/ME nº 77, de 2022.</v>
      </c>
      <c r="B93" s="66"/>
      <c r="C93" s="66"/>
      <c r="D93" s="66"/>
      <c r="E93" s="66"/>
      <c r="F93" s="66"/>
      <c r="G93" s="66"/>
      <c r="H93" s="39"/>
    </row>
    <row r="94" spans="1:11" s="25" customFormat="1" ht="8.85" x14ac:dyDescent="0.2">
      <c r="A94" s="66" t="str">
        <f>" - "&amp;Dados!B23</f>
        <v xml:space="preserve"> - Proposta válida por 60 (sessenta) dias</v>
      </c>
      <c r="B94" s="66"/>
      <c r="C94" s="66"/>
      <c r="D94" s="66"/>
      <c r="E94" s="66"/>
      <c r="F94" s="66"/>
      <c r="G94" s="66"/>
      <c r="H94" s="37"/>
    </row>
    <row r="95" spans="1:11" x14ac:dyDescent="0.2">
      <c r="H95" s="40"/>
    </row>
    <row r="96" spans="1:11" x14ac:dyDescent="0.2">
      <c r="H96" s="40"/>
    </row>
    <row r="97" spans="2:8" x14ac:dyDescent="0.2">
      <c r="H97" s="40"/>
    </row>
    <row r="98" spans="2:8" x14ac:dyDescent="0.2">
      <c r="H98" s="40"/>
    </row>
    <row r="99" spans="2:8" x14ac:dyDescent="0.2">
      <c r="H99" s="40"/>
    </row>
    <row r="100" spans="2:8" x14ac:dyDescent="0.2">
      <c r="H100" s="40"/>
    </row>
    <row r="101" spans="2:8" ht="12.75" customHeight="1" x14ac:dyDescent="0.2">
      <c r="B101" s="1"/>
      <c r="G101" s="1"/>
    </row>
    <row r="102" spans="2:8" x14ac:dyDescent="0.2">
      <c r="B102" s="1"/>
      <c r="G102" s="1"/>
    </row>
    <row r="103" spans="2:8" x14ac:dyDescent="0.2">
      <c r="B103" s="1"/>
      <c r="G103" s="1"/>
    </row>
    <row r="104" spans="2:8" x14ac:dyDescent="0.2">
      <c r="B104" s="1"/>
      <c r="G104" s="1"/>
    </row>
    <row r="105" spans="2:8" x14ac:dyDescent="0.2">
      <c r="B105" s="1"/>
      <c r="G105" s="1"/>
    </row>
  </sheetData>
  <sheetProtection password="CE28" sheet="1" objects="1" scenarios="1"/>
  <autoFilter ref="A13:G94"/>
  <mergeCells count="17">
    <mergeCell ref="A91:G91"/>
    <mergeCell ref="A92:G92"/>
    <mergeCell ref="A93:G93"/>
    <mergeCell ref="B10:G10"/>
    <mergeCell ref="A94:G94"/>
    <mergeCell ref="B11:G11"/>
    <mergeCell ref="F88:G88"/>
    <mergeCell ref="F89:G89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87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87">
    <cfRule type="cellIs" dxfId="7" priority="12" stopIfTrue="1" operator="equal">
      <formula>""</formula>
    </cfRule>
  </conditionalFormatting>
  <conditionalFormatting sqref="F88">
    <cfRule type="expression" dxfId="6" priority="2" stopIfTrue="1">
      <formula>IF($J88="Empate",IF(H88=1,TRUE(),FALSE()),FALSE())</formula>
    </cfRule>
    <cfRule type="expression" dxfId="5" priority="3" stopIfTrue="1">
      <formula>IF(H88="&gt;",FALSE(),IF(H88&gt;0,TRUE(),FALSE()))</formula>
    </cfRule>
    <cfRule type="expression" dxfId="4" priority="4" stopIfTrue="1">
      <formula>IF(H88="&gt;",TRUE(),FALSE())</formula>
    </cfRule>
  </conditionalFormatting>
  <conditionalFormatting sqref="F89">
    <cfRule type="expression" dxfId="3" priority="5" stopIfTrue="1">
      <formula>IF($J88="OK",IF(H88=1,TRUE(),FALSE()),FALSE())</formula>
    </cfRule>
    <cfRule type="expression" dxfId="2" priority="6" stopIfTrue="1">
      <formula>IF($J88="Empate",IF(H88=1,TRUE(),FALSE()),FALSE())</formula>
    </cfRule>
    <cfRule type="expression" dxfId="1" priority="7" stopIfTrue="1">
      <formula>IF($J88="Empate",IF(H88=2,TRUE(),FALSE()),FALSE())</formula>
    </cfRule>
  </conditionalFormatting>
  <conditionalFormatting sqref="G15:G87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C19" sqref="C19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118</v>
      </c>
      <c r="E1" s="4"/>
      <c r="F1" s="4"/>
      <c r="G1" s="4"/>
    </row>
    <row r="2" spans="1:7" x14ac:dyDescent="0.2">
      <c r="A2" s="15" t="s">
        <v>9</v>
      </c>
      <c r="B2" s="53" t="s">
        <v>119</v>
      </c>
      <c r="E2" s="4"/>
      <c r="F2" s="4"/>
      <c r="G2" s="4"/>
    </row>
    <row r="3" spans="1:7" x14ac:dyDescent="0.2">
      <c r="A3" s="15" t="s">
        <v>10</v>
      </c>
      <c r="B3" s="53" t="s">
        <v>125</v>
      </c>
      <c r="C3" s="5"/>
      <c r="E3" s="49"/>
      <c r="F3" s="4"/>
      <c r="G3" s="4"/>
    </row>
    <row r="4" spans="1:7" x14ac:dyDescent="0.2">
      <c r="A4" s="15" t="s">
        <v>11</v>
      </c>
      <c r="B4" s="53" t="s">
        <v>121</v>
      </c>
      <c r="C4" s="5"/>
      <c r="E4" s="49"/>
      <c r="F4" s="4"/>
      <c r="G4" s="4"/>
    </row>
    <row r="5" spans="1:7" x14ac:dyDescent="0.2">
      <c r="A5" s="15"/>
      <c r="B5" s="53" t="s">
        <v>120</v>
      </c>
      <c r="C5" s="5"/>
      <c r="E5" s="49"/>
      <c r="F5" s="4"/>
      <c r="G5" s="4"/>
    </row>
    <row r="6" spans="1:7" x14ac:dyDescent="0.2">
      <c r="A6" s="15" t="s">
        <v>12</v>
      </c>
      <c r="B6" s="53" t="s">
        <v>39</v>
      </c>
      <c r="C6" s="5"/>
      <c r="E6" s="49"/>
      <c r="F6" s="4"/>
      <c r="G6" s="4"/>
    </row>
    <row r="7" spans="1:7" x14ac:dyDescent="0.2">
      <c r="A7" s="15" t="s">
        <v>28</v>
      </c>
      <c r="B7" s="54" t="s">
        <v>40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61261.59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122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ht="25.85" x14ac:dyDescent="0.2">
      <c r="A19" s="20" t="s">
        <v>21</v>
      </c>
      <c r="B19" s="55" t="s">
        <v>124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123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2025-04-14T18:09:24Z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