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EstaPasta_de_trabalho"/>
  <bookViews>
    <workbookView xWindow="-109" yWindow="-109" windowWidth="23257" windowHeight="12457"/>
  </bookViews>
  <sheets>
    <sheet name="Quadro de Preços" sheetId="1" r:id="rId1"/>
    <sheet name="Dados" sheetId="2" r:id="rId2"/>
  </sheets>
  <definedNames>
    <definedName name="_xlnm._FilterDatabase" localSheetId="0" hidden="1">'Quadro de Preços'!$A$13:$H$23</definedName>
    <definedName name="_Hlk124412351" localSheetId="1">Dados!$B$24</definedName>
    <definedName name="_xlnm.Print_Titles" localSheetId="0">'Quadro de Preços'!$1:$14</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1"/>
  <c r="H15"/>
  <c r="G17" l="1"/>
  <c r="A5"/>
  <c r="A4"/>
  <c r="A3"/>
  <c r="F8" l="1"/>
  <c r="A6"/>
  <c r="A22"/>
  <c r="A23"/>
  <c r="A21"/>
  <c r="A20"/>
  <c r="A8"/>
  <c r="A7"/>
</calcChain>
</file>

<file path=xl/sharedStrings.xml><?xml version="1.0" encoding="utf-8"?>
<sst xmlns="http://schemas.openxmlformats.org/spreadsheetml/2006/main" count="51" uniqueCount="48">
  <si>
    <t>Firma:</t>
  </si>
  <si>
    <t>End:</t>
  </si>
  <si>
    <t>CNPJ:</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</si>
  <si>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</si>
  <si>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</si>
  <si>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</si>
  <si>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</si>
  <si>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</si>
  <si>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</si>
  <si>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</si>
  <si>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</si>
  <si>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</si>
  <si>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</si>
  <si>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</si>
  <si>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</si>
  <si>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</si>
  <si>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</si>
  <si>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</si>
  <si>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Telefone:</t>
  </si>
  <si>
    <t>Setores:</t>
  </si>
  <si>
    <t>Dotação:</t>
  </si>
  <si>
    <t>Total Est.:</t>
  </si>
  <si>
    <t>Endereço:</t>
  </si>
  <si>
    <t>Valor Estimado</t>
  </si>
  <si>
    <t>Valor Proposto</t>
  </si>
  <si>
    <t>Valor Global:</t>
  </si>
  <si>
    <t>Proposta válida por 60 (sessenta) dias</t>
  </si>
  <si>
    <t>VALOR ESTIMADO:</t>
  </si>
  <si>
    <t>Publicação:</t>
  </si>
  <si>
    <t>Representante:</t>
  </si>
  <si>
    <t>CPF:</t>
  </si>
  <si>
    <t>Enquadramento:</t>
  </si>
  <si>
    <t>A administração rejeitará, no todo ou em parte, o fornecimento executado em desacordo com os termos do Edital e seus anexos.</t>
  </si>
  <si>
    <t>Homologação: __/__/2024</t>
  </si>
  <si>
    <t>Previsão Publicação: __/__/2024</t>
  </si>
  <si>
    <t>SERV</t>
  </si>
  <si>
    <t>ITEM</t>
  </si>
  <si>
    <t>A execução do objeto da presente licitação será realizada junto a Secretaria obedecendo, na íntegra, ao detalhamento do termo de referência (ANEXO II).</t>
  </si>
  <si>
    <t>ANEXO I - QUADRO DE PROPOSTA</t>
  </si>
  <si>
    <t xml:space="preserve">MENOR PREÇO </t>
  </si>
  <si>
    <t>Contratação de Empresa Especializada em Serviço de assessoria técnica na execução da Lei Paulo Gustavo (Lei Complementar Nº 195/2022, regulamentada pelo Decreto Nº 11.525/2023) deve conter: • Juntada de todos os documentos legais e necessários para o andamento de todos os processos referentes a Lei; • Sistematização dos resultados da Consulta pública; • Assessoria na realização de Audiências Públicas referentes à par
ticipação social. • Assessoria na elaboração e publicação dos editais, chamamentos públicos, premiações ou outras formas de seleção pública simplificada. • Fornecer suporte consultivo abrangente em todas as fases do processo, garantindo orientação técnica precisa ao Gestor Municipal para responder de maneira adequada quaisquer dúvidas que possam surgir dos artistas participantes ao longo das etapas. • Contratação de comissão de análise com no mínimo 03 (três) pareceristas com notório saber cultural para análise e seleção dos projetos inscritos nos editais, chamamentos públicos, premiações ou outras formas de seleção pública simplificada. • Entrega de relatório final com sistematização dos resultados da execução municipal da Lei Complementar Nº 195/2022, regulamentada pelo Decreto Nº 11.525/2023</t>
  </si>
  <si>
    <t>Contratação de empresa especializada em assessoria técnica na execução da Lei Complementar Nº 195/2022, (Lei Paulo Gustavo), regulamentada pelo Decreto Federal de Nº 11.525/2023</t>
  </si>
  <si>
    <t>Sec. Educação</t>
  </si>
  <si>
    <t>1701.1339200262.284-3390.39.00-17160000
1701.1339200262.284-3390.39.00-17150000</t>
  </si>
  <si>
    <t>PROCESSO ADMINISTRATIVO N° 3542/2024 de 30/09/2024</t>
  </si>
  <si>
    <t>O pagamento do objeto de que trata a presente será efetuado pela Tesouraria da PMS nos termos do Art. 7 da Instrução Normativa SEGES/ME nº 77, de 2022.</t>
  </si>
  <si>
    <t>OBS</t>
  </si>
  <si>
    <t>Deverá ser apresentada junto com a proposta, a documentação exigida nos itens 9.2 a 9.13 descritas no Termo de Referência.</t>
  </si>
</sst>
</file>

<file path=xl/styles.xml><?xml version="1.0" encoding="utf-8"?>
<styleSheet xmlns="http://schemas.openxmlformats.org/spreadsheetml/2006/main">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
      <left style="hair">
        <color indexed="23"/>
      </left>
      <right/>
      <top style="hair">
        <color indexed="23"/>
      </top>
      <bottom style="hair">
        <color indexed="23"/>
      </bottom>
      <diagonal/>
    </border>
    <border>
      <left/>
      <right style="hair">
        <color indexed="23"/>
      </right>
      <top style="hair">
        <color indexed="23"/>
      </top>
      <bottom style="hair">
        <color indexed="23"/>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9">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8" fillId="7" borderId="2" xfId="0" applyFont="1" applyFill="1" applyBorder="1" applyAlignment="1" applyProtection="1">
      <alignment horizontal="center" vertical="center" wrapText="1"/>
      <protection hidden="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1" fillId="0" borderId="0" xfId="0" applyFont="1"/>
    <xf numFmtId="0" fontId="1" fillId="0" borderId="0" xfId="0" applyFont="1" applyAlignment="1">
      <alignment wrapText="1"/>
    </xf>
    <xf numFmtId="0" fontId="1" fillId="0" borderId="0" xfId="0" applyFont="1" applyAlignment="1">
      <alignment vertical="center" wrapText="1"/>
    </xf>
    <xf numFmtId="169"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left"/>
      <protection locked="0"/>
    </xf>
    <xf numFmtId="0" fontId="15" fillId="0" borderId="0" xfId="0" applyFont="1" applyAlignment="1">
      <alignment horizontal="justify" vertical="center"/>
    </xf>
    <xf numFmtId="0" fontId="11" fillId="0" borderId="2" xfId="0" applyFont="1" applyBorder="1" applyAlignment="1">
      <alignment horizontal="left" vertical="top" wrapText="1"/>
    </xf>
    <xf numFmtId="0" fontId="8" fillId="0" borderId="0" xfId="0" applyFont="1" applyAlignment="1" applyProtection="1">
      <alignment vertical="center"/>
      <protection hidden="1"/>
    </xf>
    <xf numFmtId="0" fontId="0" fillId="0" borderId="0" xfId="0" applyAlignment="1">
      <alignment vertical="center"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7" borderId="11" xfId="0" applyFont="1" applyFill="1" applyBorder="1" applyAlignment="1" applyProtection="1">
      <alignment horizontal="center" vertical="center" wrapText="1"/>
      <protection hidden="1"/>
    </xf>
    <xf numFmtId="0" fontId="8" fillId="7" borderId="12" xfId="0" applyFont="1" applyFill="1" applyBorder="1" applyAlignment="1" applyProtection="1">
      <alignment horizontal="center" vertical="center" wrapText="1"/>
      <protection hidden="1"/>
    </xf>
    <xf numFmtId="168" fontId="11" fillId="0" borderId="6" xfId="0" applyNumberFormat="1" applyFont="1" applyBorder="1" applyAlignment="1">
      <alignment horizontal="center" vertical="center" wrapText="1"/>
    </xf>
    <xf numFmtId="168" fontId="11" fillId="0" borderId="7" xfId="0" applyNumberFormat="1" applyFont="1" applyBorder="1" applyAlignment="1">
      <alignment horizontal="center" vertical="center" wrapText="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1" fillId="4" borderId="1" xfId="0" applyFont="1" applyFill="1" applyBorder="1" applyAlignment="1">
      <alignment vertical="center" wrapText="1"/>
    </xf>
  </cellXfs>
  <cellStyles count="3">
    <cellStyle name="Moeda" xfId="1" builtinId="4"/>
    <cellStyle name="Normal" xfId="0" builtinId="0"/>
    <cellStyle name="Separador de milhares" xfId="2" builtinId="3"/>
  </cellStyles>
  <dxfs count="11">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466725</xdr:colOff>
      <xdr:row>0</xdr:row>
      <xdr:rowOff>0</xdr:rowOff>
    </xdr:from>
    <xdr:to>
      <xdr:col>4</xdr:col>
      <xdr:colOff>509986</xdr:colOff>
      <xdr:row>0</xdr:row>
      <xdr:rowOff>695325</xdr:rowOff>
    </xdr:to>
    <xdr:sp macro="" textlink="">
      <xdr:nvSpPr>
        <xdr:cNvPr id="1025" name="Text Box 1">
          <a:extLst>
            <a:ext uri="{FF2B5EF4-FFF2-40B4-BE49-F238E27FC236}">
              <a16:creationId xmlns="" xmlns:a16="http://schemas.microsoft.com/office/drawing/2014/main" id="{68155DDB-549D-9D62-4A28-108AB08CD27C}"/>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2</xdr:col>
      <xdr:colOff>38832</xdr:colOff>
      <xdr:row>0</xdr:row>
      <xdr:rowOff>676275</xdr:rowOff>
    </xdr:to>
    <xdr:pic>
      <xdr:nvPicPr>
        <xdr:cNvPr id="1123" name="Picture 2" descr="brasãoGIF_300dpi">
          <a:extLst>
            <a:ext uri="{FF2B5EF4-FFF2-40B4-BE49-F238E27FC236}">
              <a16:creationId xmlns="" xmlns:a16="http://schemas.microsoft.com/office/drawing/2014/main" id="{9466CE21-98F7-C906-376C-2F563AEC60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5</xdr:col>
      <xdr:colOff>237618</xdr:colOff>
      <xdr:row>0</xdr:row>
      <xdr:rowOff>58264</xdr:rowOff>
    </xdr:from>
    <xdr:to>
      <xdr:col>7</xdr:col>
      <xdr:colOff>688915</xdr:colOff>
      <xdr:row>2</xdr:row>
      <xdr:rowOff>27842</xdr:rowOff>
    </xdr:to>
    <xdr:grpSp>
      <xdr:nvGrpSpPr>
        <xdr:cNvPr id="1124" name="Group 60">
          <a:extLst>
            <a:ext uri="{FF2B5EF4-FFF2-40B4-BE49-F238E27FC236}">
              <a16:creationId xmlns="" xmlns:a16="http://schemas.microsoft.com/office/drawing/2014/main" id="{B3250165-B7DA-A416-B297-214AB9B32317}"/>
            </a:ext>
          </a:extLst>
        </xdr:cNvPr>
        <xdr:cNvGrpSpPr>
          <a:grpSpLocks/>
        </xdr:cNvGrpSpPr>
      </xdr:nvGrpSpPr>
      <xdr:grpSpPr bwMode="auto">
        <a:xfrm>
          <a:off x="5917780" y="58264"/>
          <a:ext cx="1844795" cy="850828"/>
          <a:chOff x="518" y="-49"/>
          <a:chExt cx="188" cy="90"/>
        </a:xfrm>
      </xdr:grpSpPr>
      <xdr:sp macro="" textlink="">
        <xdr:nvSpPr>
          <xdr:cNvPr id="1085" name="Caixa de texto 2">
            <a:extLst>
              <a:ext uri="{FF2B5EF4-FFF2-40B4-BE49-F238E27FC236}">
                <a16:creationId xmlns="" xmlns:a16="http://schemas.microsoft.com/office/drawing/2014/main" id="{379FDE05-02FF-14A8-6A1F-A26DA30A5DEA}"/>
              </a:ext>
            </a:extLst>
          </xdr:cNvPr>
          <xdr:cNvSpPr txBox="1">
            <a:spLocks noChangeArrowheads="1"/>
          </xdr:cNvSpPr>
        </xdr:nvSpPr>
        <xdr:spPr bwMode="auto">
          <a:xfrm>
            <a:off x="518" y="-49"/>
            <a:ext cx="188" cy="90"/>
          </a:xfrm>
          <a:prstGeom prst="rect">
            <a:avLst/>
          </a:prstGeom>
          <a:noFill/>
          <a:ln>
            <a:noFill/>
          </a:ln>
        </xdr:spPr>
        <xdr:txBody>
          <a:bodyPr vertOverflow="clip" wrap="square" lIns="91440" tIns="45720" rIns="91440" bIns="45720" anchor="t" upright="1"/>
          <a:lstStyle/>
          <a:p>
            <a:pPr algn="l" rtl="0">
              <a:defRPr sz="1000"/>
            </a:pPr>
            <a:r>
              <a:rPr lang="pt-BR" sz="700" b="0" i="0" u="none" strike="noStrike" baseline="0">
                <a:solidFill>
                  <a:srgbClr val="333399"/>
                </a:solidFill>
                <a:latin typeface="Calibri"/>
                <a:cs typeface="Calibri"/>
              </a:rPr>
              <a:t>Prefeitura Municipal de Sumidouro</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 xmlns:a16="http://schemas.microsoft.com/office/drawing/2014/main" id="{C5423774-8999-86F3-FB25-3E1A6B78B5D0}"/>
              </a:ext>
            </a:extLst>
          </xdr:cNvPr>
          <xdr:cNvSpPr txBox="1">
            <a:spLocks noChangeArrowheads="1"/>
          </xdr:cNvSpPr>
        </xdr:nvSpPr>
        <xdr:spPr bwMode="auto">
          <a:xfrm>
            <a:off x="565" y="-35"/>
            <a:ext cx="100" cy="48"/>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3542/2024</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Plan1">
    <pageSetUpPr fitToPage="1"/>
  </sheetPr>
  <dimension ref="A1:L34"/>
  <sheetViews>
    <sheetView tabSelected="1" topLeftCell="A2" zoomScale="130" zoomScaleNormal="130" zoomScaleSheetLayoutView="100" workbookViewId="0">
      <selection activeCell="A20" sqref="A20:H20"/>
    </sheetView>
  </sheetViews>
  <sheetFormatPr defaultColWidth="9.125" defaultRowHeight="12.9"/>
  <cols>
    <col min="1" max="1" width="4.5" style="1" customWidth="1"/>
    <col min="2" max="2" width="5.125" style="1" customWidth="1"/>
    <col min="3" max="3" width="56.375" style="2" customWidth="1"/>
    <col min="4" max="4" width="8.375" style="1" customWidth="1"/>
    <col min="5" max="5" width="8" style="1" customWidth="1"/>
    <col min="6" max="7" width="10.125" style="12" customWidth="1"/>
    <col min="8" max="8" width="10.125" style="11" customWidth="1"/>
    <col min="9" max="9" width="11.875" style="35" customWidth="1"/>
    <col min="10" max="10" width="11.5" style="2" customWidth="1"/>
    <col min="11" max="16" width="9.125" style="2"/>
    <col min="17" max="17" width="10" style="2" bestFit="1" customWidth="1"/>
    <col min="18" max="16384" width="9.125" style="2"/>
  </cols>
  <sheetData>
    <row r="1" spans="1:12" ht="58.6" customHeight="1">
      <c r="I1" s="34"/>
    </row>
    <row r="2" spans="1:12">
      <c r="A2" s="76" t="s">
        <v>38</v>
      </c>
      <c r="B2" s="76"/>
      <c r="C2" s="76"/>
      <c r="D2" s="76"/>
      <c r="E2" s="76"/>
      <c r="F2" s="76"/>
      <c r="G2" s="76"/>
      <c r="H2" s="76"/>
    </row>
    <row r="3" spans="1:12" hidden="1">
      <c r="A3" s="76" t="str">
        <f>UPPER(Dados!B1)</f>
        <v/>
      </c>
      <c r="B3" s="76"/>
      <c r="C3" s="76"/>
      <c r="D3" s="76"/>
      <c r="E3" s="76"/>
      <c r="F3" s="76"/>
      <c r="G3" s="76"/>
      <c r="H3" s="76"/>
    </row>
    <row r="4" spans="1:12" hidden="1">
      <c r="A4" s="74">
        <f>Dados!B4</f>
        <v>0</v>
      </c>
      <c r="B4" s="74"/>
      <c r="C4" s="74"/>
      <c r="D4" s="74"/>
      <c r="E4" s="74"/>
      <c r="F4" s="74"/>
      <c r="G4" s="74"/>
      <c r="H4" s="74"/>
    </row>
    <row r="5" spans="1:12" hidden="1">
      <c r="A5" s="74">
        <f>Dados!B5</f>
        <v>0</v>
      </c>
      <c r="B5" s="74"/>
      <c r="C5" s="74"/>
      <c r="D5" s="74"/>
      <c r="E5" s="74"/>
      <c r="F5" s="74"/>
      <c r="G5" s="74"/>
      <c r="H5" s="74"/>
    </row>
    <row r="6" spans="1:12" ht="25.15" customHeight="1">
      <c r="A6" s="77" t="str">
        <f>Dados!B3</f>
        <v>Contratação de empresa especializada em assessoria técnica na execução da Lei Complementar Nº 195/2022, (Lei Paulo Gustavo), regulamentada pelo Decreto Federal de Nº 11.525/2023</v>
      </c>
      <c r="B6" s="77"/>
      <c r="C6" s="77"/>
      <c r="D6" s="77"/>
      <c r="E6" s="77"/>
      <c r="F6" s="77"/>
      <c r="G6" s="77"/>
      <c r="H6" s="77"/>
    </row>
    <row r="7" spans="1:12">
      <c r="A7" s="76" t="str">
        <f>Dados!B2</f>
        <v>PROCESSO ADMINISTRATIVO N° 3542/2024 de 30/09/2024</v>
      </c>
      <c r="B7" s="76"/>
      <c r="C7" s="76"/>
      <c r="D7" s="76"/>
      <c r="E7" s="76"/>
      <c r="F7" s="76"/>
      <c r="G7" s="76"/>
      <c r="H7" s="76"/>
    </row>
    <row r="8" spans="1:12">
      <c r="A8" s="47" t="str">
        <f>Dados!B8</f>
        <v xml:space="preserve">MENOR PREÇO </v>
      </c>
      <c r="B8" s="60"/>
      <c r="C8" s="47"/>
      <c r="D8" s="74" t="s">
        <v>27</v>
      </c>
      <c r="E8" s="74"/>
      <c r="F8" s="75">
        <f>Dados!B9</f>
        <v>7523.59</v>
      </c>
      <c r="G8" s="75"/>
      <c r="H8" s="47"/>
    </row>
    <row r="9" spans="1:12" ht="2.25" customHeight="1">
      <c r="A9" s="6"/>
      <c r="B9" s="6"/>
      <c r="C9" s="6"/>
      <c r="D9" s="6"/>
      <c r="E9" s="6"/>
      <c r="F9" s="13"/>
      <c r="G9" s="13"/>
      <c r="H9" s="10"/>
    </row>
    <row r="10" spans="1:12" s="8" customFormat="1" ht="12.25" customHeight="1">
      <c r="A10" s="14" t="s">
        <v>0</v>
      </c>
      <c r="B10" s="14"/>
      <c r="C10" s="63"/>
      <c r="D10" s="63"/>
      <c r="E10" s="63"/>
      <c r="F10" s="63"/>
      <c r="G10" s="63"/>
      <c r="H10" s="63"/>
      <c r="I10" s="36"/>
    </row>
    <row r="11" spans="1:12" s="8" customFormat="1" ht="12.25" customHeight="1">
      <c r="A11" s="14" t="s">
        <v>1</v>
      </c>
      <c r="B11" s="14"/>
      <c r="C11" s="64"/>
      <c r="D11" s="64"/>
      <c r="E11" s="64"/>
      <c r="F11" s="64"/>
      <c r="G11" s="64"/>
      <c r="H11" s="64"/>
      <c r="I11" s="36"/>
    </row>
    <row r="12" spans="1:12" s="8" customFormat="1" ht="12.25" customHeight="1">
      <c r="A12" s="14" t="s">
        <v>2</v>
      </c>
      <c r="B12" s="14"/>
      <c r="C12" s="57"/>
      <c r="D12" s="24" t="s">
        <v>7</v>
      </c>
      <c r="E12" s="69"/>
      <c r="F12" s="69"/>
      <c r="G12" s="69"/>
      <c r="H12" s="69"/>
      <c r="I12" s="36"/>
    </row>
    <row r="13" spans="1:12" ht="4.5999999999999996" customHeight="1">
      <c r="A13" s="3"/>
      <c r="B13" s="3"/>
      <c r="C13" s="26"/>
      <c r="D13" s="26"/>
      <c r="E13" s="26"/>
      <c r="F13" s="45"/>
      <c r="G13" s="27"/>
      <c r="H13" s="28"/>
    </row>
    <row r="14" spans="1:12" s="8" customFormat="1" ht="21.75">
      <c r="A14" s="70" t="s">
        <v>36</v>
      </c>
      <c r="B14" s="71"/>
      <c r="C14" s="29" t="s">
        <v>3</v>
      </c>
      <c r="D14" s="29" t="s">
        <v>4</v>
      </c>
      <c r="E14" s="29" t="s">
        <v>5</v>
      </c>
      <c r="F14" s="41" t="s">
        <v>23</v>
      </c>
      <c r="G14" s="41" t="s">
        <v>24</v>
      </c>
      <c r="H14" s="29" t="s">
        <v>6</v>
      </c>
      <c r="I14" s="36"/>
    </row>
    <row r="15" spans="1:12" s="8" customFormat="1" ht="170.5" customHeight="1">
      <c r="A15" s="72">
        <v>1</v>
      </c>
      <c r="B15" s="73"/>
      <c r="C15" s="59" t="s">
        <v>40</v>
      </c>
      <c r="D15" s="30" t="s">
        <v>35</v>
      </c>
      <c r="E15" s="44">
        <v>1</v>
      </c>
      <c r="F15" s="46">
        <v>7523.59</v>
      </c>
      <c r="G15" s="56"/>
      <c r="H15" s="31" t="str">
        <f>IF(G15="","",ROUND(IF(G15="","",IF(ISTEXT(G15),"NC",G15*E15)),2))</f>
        <v/>
      </c>
      <c r="I15" s="36"/>
      <c r="L15" s="7"/>
    </row>
    <row r="16" spans="1:12" s="25" customFormat="1" ht="8.85">
      <c r="A16" s="32"/>
      <c r="B16" s="32"/>
      <c r="F16" s="42"/>
      <c r="G16" s="65" t="s">
        <v>25</v>
      </c>
      <c r="H16" s="66"/>
      <c r="I16" s="37"/>
    </row>
    <row r="17" spans="1:9" ht="14.3" customHeight="1">
      <c r="G17" s="67">
        <f>SUM(H15:H15)</f>
        <v>0</v>
      </c>
      <c r="H17" s="68"/>
      <c r="I17" s="38"/>
    </row>
    <row r="18" spans="1:9" ht="14.3" customHeight="1">
      <c r="H18" s="12"/>
      <c r="I18" s="38"/>
    </row>
    <row r="19" spans="1:9" ht="14.3" customHeight="1">
      <c r="A19" s="62" t="str">
        <f>" - "&amp;Dados!B28</f>
        <v xml:space="preserve"> - Deverá ser apresentada junto com a proposta, a documentação exigida nos itens 9.2 a 9.13 descritas no Termo de Referência.</v>
      </c>
      <c r="B19" s="62"/>
      <c r="C19" s="62"/>
      <c r="D19" s="62"/>
      <c r="E19" s="62"/>
      <c r="F19" s="62"/>
      <c r="G19" s="62"/>
      <c r="H19" s="62"/>
      <c r="I19" s="38"/>
    </row>
    <row r="20" spans="1:9" s="33" customFormat="1" ht="8.85">
      <c r="A20" s="62" t="str">
        <f>" - "&amp;Dados!B24</f>
        <v xml:space="preserve"> - A execução do objeto da presente licitação será realizada junto a Secretaria obedecendo, na íntegra, ao detalhamento do termo de referência (ANEXO II).</v>
      </c>
      <c r="B20" s="62"/>
      <c r="C20" s="62"/>
      <c r="D20" s="62"/>
      <c r="E20" s="62"/>
      <c r="F20" s="62"/>
      <c r="G20" s="62"/>
      <c r="H20" s="62"/>
      <c r="I20" s="39"/>
    </row>
    <row r="21" spans="1:9" s="33" customFormat="1" ht="8.85">
      <c r="A21" s="62" t="str">
        <f>" - "&amp;Dados!B25</f>
        <v xml:space="preserve"> - A administração rejeitará, no todo ou em parte, o fornecimento executado em desacordo com os termos do Edital e seus anexos.</v>
      </c>
      <c r="B21" s="62"/>
      <c r="C21" s="62"/>
      <c r="D21" s="62"/>
      <c r="E21" s="62"/>
      <c r="F21" s="62"/>
      <c r="G21" s="62"/>
      <c r="H21" s="62"/>
      <c r="I21" s="39"/>
    </row>
    <row r="22" spans="1:9" s="33" customFormat="1" ht="12.9" customHeight="1">
      <c r="A22" s="62" t="str">
        <f>" - "&amp;Dados!B26</f>
        <v xml:space="preserve"> - O pagamento do objeto de que trata a presente será efetuado pela Tesouraria da PMS nos termos do Art. 7 da Instrução Normativa SEGES/ME nº 77, de 2022.</v>
      </c>
      <c r="B22" s="62"/>
      <c r="C22" s="62"/>
      <c r="D22" s="62"/>
      <c r="E22" s="62"/>
      <c r="F22" s="62"/>
      <c r="G22" s="62"/>
      <c r="H22" s="62"/>
      <c r="I22" s="39"/>
    </row>
    <row r="23" spans="1:9" s="25" customFormat="1" ht="8.85">
      <c r="A23" s="62" t="str">
        <f>" - "&amp;Dados!B27</f>
        <v xml:space="preserve"> - Proposta válida por 60 (sessenta) dias</v>
      </c>
      <c r="B23" s="62"/>
      <c r="C23" s="62"/>
      <c r="D23" s="62"/>
      <c r="E23" s="62"/>
      <c r="F23" s="62"/>
      <c r="G23" s="62"/>
      <c r="H23" s="62"/>
      <c r="I23" s="37"/>
    </row>
    <row r="24" spans="1:9">
      <c r="I24" s="40"/>
    </row>
    <row r="25" spans="1:9">
      <c r="I25" s="40"/>
    </row>
    <row r="26" spans="1:9">
      <c r="I26" s="40"/>
    </row>
    <row r="27" spans="1:9">
      <c r="I27" s="40"/>
    </row>
    <row r="28" spans="1:9">
      <c r="I28" s="40"/>
    </row>
    <row r="29" spans="1:9">
      <c r="I29" s="40"/>
    </row>
    <row r="30" spans="1:9" ht="12.75" customHeight="1">
      <c r="C30" s="1"/>
      <c r="H30" s="1"/>
    </row>
    <row r="31" spans="1:9">
      <c r="C31" s="1"/>
      <c r="H31" s="1"/>
    </row>
    <row r="32" spans="1:9">
      <c r="C32" s="1"/>
      <c r="H32" s="1"/>
    </row>
    <row r="33" spans="3:8">
      <c r="C33" s="1"/>
      <c r="H33" s="1"/>
    </row>
    <row r="34" spans="3:8">
      <c r="C34" s="1"/>
      <c r="H34" s="1"/>
    </row>
  </sheetData>
  <autoFilter ref="A13:H23">
    <filterColumn colId="1"/>
  </autoFilter>
  <mergeCells count="20">
    <mergeCell ref="D8:E8"/>
    <mergeCell ref="F8:G8"/>
    <mergeCell ref="A2:H2"/>
    <mergeCell ref="A3:H3"/>
    <mergeCell ref="A6:H6"/>
    <mergeCell ref="A7:H7"/>
    <mergeCell ref="A4:H4"/>
    <mergeCell ref="A5:H5"/>
    <mergeCell ref="A20:H20"/>
    <mergeCell ref="A21:H21"/>
    <mergeCell ref="A22:H22"/>
    <mergeCell ref="C10:H10"/>
    <mergeCell ref="A23:H23"/>
    <mergeCell ref="C11:H11"/>
    <mergeCell ref="G16:H16"/>
    <mergeCell ref="G17:H17"/>
    <mergeCell ref="E12:H12"/>
    <mergeCell ref="A14:B14"/>
    <mergeCell ref="A15:B15"/>
    <mergeCell ref="A19:H19"/>
  </mergeCells>
  <phoneticPr fontId="0" type="noConversion"/>
  <conditionalFormatting sqref="C12">
    <cfRule type="cellIs" dxfId="10" priority="8" stopIfTrue="1" operator="equal">
      <formula>$H$1</formula>
    </cfRule>
  </conditionalFormatting>
  <conditionalFormatting sqref="C10:H11">
    <cfRule type="cellIs" dxfId="9" priority="9" stopIfTrue="1" operator="equal">
      <formula>$K$1</formula>
    </cfRule>
  </conditionalFormatting>
  <conditionalFormatting sqref="E12:H12">
    <cfRule type="cellIs" dxfId="8" priority="24" stopIfTrue="1" operator="equal">
      <formula>$F$1</formula>
    </cfRule>
  </conditionalFormatting>
  <conditionalFormatting sqref="G15">
    <cfRule type="cellIs" dxfId="7" priority="11" stopIfTrue="1" operator="equal">
      <formula>""</formula>
    </cfRule>
  </conditionalFormatting>
  <conditionalFormatting sqref="G16">
    <cfRule type="expression" dxfId="6" priority="1" stopIfTrue="1">
      <formula>IF($K16="Empate",IF(I16=1,TRUE(),FALSE()),FALSE())</formula>
    </cfRule>
    <cfRule type="expression" dxfId="5" priority="2" stopIfTrue="1">
      <formula>IF(I16="&gt;",FALSE(),IF(I16&gt;0,TRUE(),FALSE()))</formula>
    </cfRule>
    <cfRule type="expression" dxfId="4" priority="3" stopIfTrue="1">
      <formula>IF(I16="&gt;",TRUE(),FALSE())</formula>
    </cfRule>
  </conditionalFormatting>
  <conditionalFormatting sqref="G17">
    <cfRule type="expression" dxfId="3" priority="4" stopIfTrue="1">
      <formula>IF($K16="OK",IF(I16=1,TRUE(),FALSE()),FALSE())</formula>
    </cfRule>
    <cfRule type="expression" dxfId="2" priority="5" stopIfTrue="1">
      <formula>IF($K16="Empate",IF(I16=1,TRUE(),FALSE()),FALSE())</formula>
    </cfRule>
    <cfRule type="expression" dxfId="1" priority="6" stopIfTrue="1">
      <formula>IF($K16="Empate",IF(I16=2,TRUE(),FALSE()),FALSE())</formula>
    </cfRule>
  </conditionalFormatting>
  <conditionalFormatting sqref="H15">
    <cfRule type="expression" dxfId="0" priority="25" stopIfTrue="1">
      <formula>IF(ISTEXT(G15),FALSE(),IF(G15&gt;F15,TRUE(),FALSE()))</formula>
    </cfRule>
  </conditionalFormatting>
  <conditionalFormatting sqref="E15">
    <cfRule type="expression" priority="28" stopIfTrue="1">
      <formula>#REF!</formula>
    </cfRule>
  </conditionalFormatting>
  <printOptions horizontalCentered="1"/>
  <pageMargins left="0.51181102362204722" right="0.31496062992125984" top="0.39370078740157483" bottom="1.0236220472440944" header="0.51181102362204722" footer="0.55118110236220474"/>
  <pageSetup paperSize="9" scale="77" fitToHeight="20" orientation="portrait" horizontalDpi="4294967295" verticalDpi="4294967295"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sheetPr codeName="Plan2"/>
  <dimension ref="A1:IV28"/>
  <sheetViews>
    <sheetView topLeftCell="A7" workbookViewId="0">
      <selection activeCell="B29" sqref="B29"/>
    </sheetView>
  </sheetViews>
  <sheetFormatPr defaultRowHeight="12.9"/>
  <cols>
    <col min="1" max="1" width="15" customWidth="1"/>
    <col min="2" max="2" width="63.875" customWidth="1"/>
    <col min="3" max="3" width="43.625" customWidth="1"/>
    <col min="4" max="7" width="41.125" customWidth="1"/>
    <col min="8" max="8" width="14" customWidth="1"/>
    <col min="9" max="9" width="19.375" customWidth="1"/>
    <col min="10" max="13" width="14.5" customWidth="1"/>
    <col min="14" max="15" width="9.375" customWidth="1"/>
  </cols>
  <sheetData>
    <row r="1" spans="1:7">
      <c r="A1" s="15" t="s">
        <v>8</v>
      </c>
      <c r="B1" s="53"/>
      <c r="E1" s="4"/>
      <c r="F1" s="4"/>
      <c r="G1" s="4"/>
    </row>
    <row r="2" spans="1:7">
      <c r="A2" s="15" t="s">
        <v>9</v>
      </c>
      <c r="B2" s="53" t="s">
        <v>44</v>
      </c>
      <c r="E2" s="4"/>
      <c r="F2" s="4"/>
      <c r="G2" s="4"/>
    </row>
    <row r="3" spans="1:7">
      <c r="A3" s="15" t="s">
        <v>10</v>
      </c>
      <c r="B3" s="53" t="s">
        <v>41</v>
      </c>
      <c r="C3" s="5"/>
      <c r="E3" s="49"/>
      <c r="F3" s="4"/>
      <c r="G3" s="4"/>
    </row>
    <row r="4" spans="1:7">
      <c r="A4" s="15" t="s">
        <v>11</v>
      </c>
      <c r="B4" s="53"/>
      <c r="C4" s="5"/>
      <c r="E4" s="49"/>
      <c r="F4" s="4"/>
      <c r="G4" s="4"/>
    </row>
    <row r="5" spans="1:7">
      <c r="A5" s="15"/>
      <c r="B5" s="53"/>
      <c r="C5" s="5"/>
      <c r="E5" s="49"/>
      <c r="F5" s="4"/>
      <c r="G5" s="4"/>
    </row>
    <row r="6" spans="1:7">
      <c r="A6" s="15" t="s">
        <v>12</v>
      </c>
      <c r="B6" s="53" t="s">
        <v>33</v>
      </c>
      <c r="C6" s="5"/>
      <c r="E6" s="49"/>
      <c r="F6" s="4"/>
      <c r="G6" s="4"/>
    </row>
    <row r="7" spans="1:7">
      <c r="A7" s="15" t="s">
        <v>28</v>
      </c>
      <c r="B7" s="54" t="s">
        <v>34</v>
      </c>
      <c r="C7" s="5"/>
      <c r="E7" s="49"/>
      <c r="F7" s="4"/>
      <c r="G7" s="4"/>
    </row>
    <row r="8" spans="1:7">
      <c r="A8" s="15" t="s">
        <v>13</v>
      </c>
      <c r="B8" s="53" t="s">
        <v>39</v>
      </c>
      <c r="C8" s="5"/>
      <c r="E8" s="49"/>
      <c r="F8" s="4"/>
      <c r="G8" s="4"/>
    </row>
    <row r="9" spans="1:7">
      <c r="A9" s="23" t="s">
        <v>21</v>
      </c>
      <c r="B9" s="43">
        <v>7523.59</v>
      </c>
      <c r="C9" s="5"/>
      <c r="E9" s="49"/>
      <c r="F9" s="4"/>
      <c r="G9" s="4"/>
    </row>
    <row r="10" spans="1:7">
      <c r="A10" s="16" t="s">
        <v>0</v>
      </c>
      <c r="E10" s="4"/>
      <c r="F10" s="4"/>
      <c r="G10" s="4"/>
    </row>
    <row r="11" spans="1:7">
      <c r="A11" s="17" t="s">
        <v>2</v>
      </c>
      <c r="E11" s="4"/>
      <c r="F11" s="4"/>
      <c r="G11" s="4"/>
    </row>
    <row r="12" spans="1:7">
      <c r="A12" s="18" t="s">
        <v>7</v>
      </c>
      <c r="E12" s="4"/>
      <c r="F12" s="4"/>
      <c r="G12" s="4"/>
    </row>
    <row r="13" spans="1:7">
      <c r="A13" s="17" t="s">
        <v>18</v>
      </c>
      <c r="E13" s="4"/>
      <c r="F13" s="4"/>
      <c r="G13" s="4"/>
    </row>
    <row r="14" spans="1:7">
      <c r="A14" s="17" t="s">
        <v>22</v>
      </c>
      <c r="E14" s="4"/>
      <c r="F14" s="4"/>
      <c r="G14" s="4"/>
    </row>
    <row r="15" spans="1:7">
      <c r="A15" s="51" t="s">
        <v>29</v>
      </c>
      <c r="E15" s="4"/>
      <c r="F15" s="4"/>
      <c r="G15" s="4"/>
    </row>
    <row r="16" spans="1:7">
      <c r="A16" s="51" t="s">
        <v>30</v>
      </c>
      <c r="E16" s="4"/>
      <c r="F16" s="4"/>
      <c r="G16" s="4"/>
    </row>
    <row r="17" spans="1:256">
      <c r="A17" s="51" t="s">
        <v>31</v>
      </c>
      <c r="B17" s="22"/>
      <c r="E17" s="22"/>
      <c r="F17" s="4"/>
      <c r="G17" s="4"/>
    </row>
    <row r="18" spans="1:256" s="21" customFormat="1">
      <c r="A18" s="20" t="s">
        <v>19</v>
      </c>
      <c r="B18" s="22" t="s">
        <v>42</v>
      </c>
      <c r="C18" s="50"/>
      <c r="D18" s="50"/>
      <c r="E18" s="50"/>
      <c r="F18" s="52"/>
      <c r="G18" s="50"/>
      <c r="H18" s="22"/>
      <c r="I18" s="22"/>
      <c r="J18" s="22"/>
      <c r="K18" s="22"/>
      <c r="L18" s="22"/>
      <c r="M18" s="22"/>
    </row>
    <row r="19" spans="1:256" s="21" customFormat="1" ht="25.85">
      <c r="A19" s="20" t="s">
        <v>20</v>
      </c>
      <c r="B19" s="22" t="s">
        <v>43</v>
      </c>
      <c r="C19" s="22"/>
      <c r="D19" s="22"/>
      <c r="E19" s="52"/>
      <c r="F19" s="52"/>
      <c r="G19" s="52"/>
      <c r="H19" s="22"/>
      <c r="I19" s="22"/>
      <c r="J19" s="22"/>
      <c r="K19" s="22"/>
      <c r="L19" s="22"/>
      <c r="M19" s="22"/>
      <c r="IV19" s="22"/>
    </row>
    <row r="20" spans="1:256">
      <c r="B20" s="22"/>
      <c r="E20" s="4"/>
      <c r="F20" s="22"/>
      <c r="G20" s="22"/>
    </row>
    <row r="21" spans="1:256">
      <c r="B21" s="22"/>
      <c r="E21" s="48"/>
      <c r="F21" s="22"/>
      <c r="G21" s="22"/>
    </row>
    <row r="22" spans="1:256">
      <c r="E22" s="48"/>
      <c r="F22" s="48"/>
      <c r="G22" s="48"/>
    </row>
    <row r="23" spans="1:256">
      <c r="E23" s="48"/>
      <c r="F23" s="48"/>
      <c r="G23" s="48"/>
    </row>
    <row r="24" spans="1:256" ht="38.75">
      <c r="A24" s="19" t="s">
        <v>14</v>
      </c>
      <c r="B24" s="61" t="s">
        <v>37</v>
      </c>
      <c r="D24" s="58"/>
      <c r="E24" s="4"/>
      <c r="F24" s="4"/>
      <c r="G24" s="48"/>
    </row>
    <row r="25" spans="1:256" ht="25.85">
      <c r="A25" s="19" t="s">
        <v>15</v>
      </c>
      <c r="B25" s="61" t="s">
        <v>32</v>
      </c>
      <c r="D25" s="58"/>
      <c r="E25" s="4"/>
      <c r="F25" s="4"/>
      <c r="G25" s="48"/>
    </row>
    <row r="26" spans="1:256" ht="38.75">
      <c r="A26" s="19" t="s">
        <v>16</v>
      </c>
      <c r="B26" s="55" t="s">
        <v>45</v>
      </c>
      <c r="C26" s="9"/>
      <c r="E26" s="4"/>
      <c r="F26" s="4"/>
      <c r="G26" s="48"/>
    </row>
    <row r="27" spans="1:256" ht="25.85">
      <c r="A27" s="19" t="s">
        <v>17</v>
      </c>
      <c r="B27" s="61" t="s">
        <v>26</v>
      </c>
      <c r="E27" s="4"/>
      <c r="F27" s="4"/>
      <c r="G27" s="48"/>
    </row>
    <row r="28" spans="1:256" ht="25.85">
      <c r="A28" s="78" t="s">
        <v>46</v>
      </c>
      <c r="B28" s="55" t="s">
        <v>47</v>
      </c>
      <c r="G28" s="48"/>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Quadro de Preços</vt:lpstr>
      <vt:lpstr>Dados</vt:lpstr>
      <vt:lpstr>Dados!_Hlk124412351</vt:lpstr>
      <vt:lpstr>'Quadro de Preços'!Titulos_de_impressao</vt:lpstr>
    </vt:vector>
  </TitlesOfParts>
  <Company>PMS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compras</cp:lastModifiedBy>
  <cp:lastPrinted>2024-09-19T13:27:29Z</cp:lastPrinted>
  <dcterms:created xsi:type="dcterms:W3CDTF">2006-04-18T17:38:46Z</dcterms:created>
  <dcterms:modified xsi:type="dcterms:W3CDTF">2024-10-03T18:28:42Z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