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Preços'!$A$13:$G$31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16" i="1" l="1"/>
  <c r="G17" i="1"/>
  <c r="G18" i="1"/>
  <c r="G19" i="1"/>
  <c r="G15" i="1" l="1"/>
  <c r="F26" i="1" s="1"/>
  <c r="A5" i="1" l="1"/>
  <c r="A4" i="1"/>
  <c r="A3" i="1"/>
  <c r="E8" i="1" l="1"/>
  <c r="A6" i="1"/>
  <c r="A30" i="1"/>
  <c r="A31" i="1"/>
  <c r="A29" i="1"/>
  <c r="A28" i="1"/>
  <c r="A8" i="1"/>
  <c r="A7" i="1"/>
</calcChain>
</file>

<file path=xl/sharedStrings.xml><?xml version="1.0" encoding="utf-8"?>
<sst xmlns="http://schemas.openxmlformats.org/spreadsheetml/2006/main" count="72" uniqueCount="60">
  <si>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</si>
  <si>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</si>
  <si>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</si>
  <si>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</si>
  <si>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</si>
  <si>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</si>
  <si>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</si>
  <si>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</si>
  <si>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</si>
  <si>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</si>
  <si>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</si>
  <si>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</si>
  <si>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</si>
  <si>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</si>
  <si>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</si>
  <si>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</si>
  <si>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</si>
  <si>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</si>
  <si>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</si>
  <si>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</si>
  <si>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</si>
  <si>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</si>
  <si>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</si>
  <si>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</si>
  <si>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</si>
  <si>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</si>
  <si>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</si>
  <si>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</si>
  <si>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</si>
  <si>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</si>
  <si>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</si>
  <si>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</si>
  <si>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</si>
  <si>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</si>
  <si>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</si>
  <si>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</si>
  <si>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</si>
  <si>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</si>
  <si>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</si>
  <si>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Valor Total:</t>
  </si>
  <si>
    <t>DISPENSA ELETRÔNICA Nº 042/2025</t>
  </si>
  <si>
    <t>PROCESSO ADMINISTRATIVO N° 1368/2025 de 19/03/2025</t>
  </si>
  <si>
    <t>AQUISIÇÃO DE UNIFORMES PARA A VIGILÂNCIA EM SAUDE</t>
  </si>
  <si>
    <t>PERÍODO DE PROPOSTAS: de 08/05/2025 até 15/05/2025 às 08:00hs</t>
  </si>
  <si>
    <t>PERÍODO DE LANCES: 15/05/2025 as 08:00 hs até 15/05/2025 as 14:00 hs</t>
  </si>
  <si>
    <t>1801 10 305 0069 2.229 33903000000 160000000000</t>
  </si>
  <si>
    <t>O pagamento do objeto de que trata a DISPENSA ELETRÔNICA 042/2025, e consequente contrato serão efetuados pela Tesouraria da SMDS nos termos do Art. 7 da Instrução Normativa SEGES/ME nº 77, de 2022.</t>
  </si>
  <si>
    <t>COLETE de visita domiciliar: Tecido 100% algodão, sem manga, gola em V. Elástico somente na parte de traz, na barra inferior. Com abertura frontal em botões. Dois bolsos frontais na altura do peito e dois bolsos laterais (lado esquerdo e direito). Logo do município bordado na frente do bolso direito. Cor e tamanho a definir. Nas costas uma logo bordada “Agente de Combate às Endemias”.</t>
  </si>
  <si>
    <t>COLETE de Fiscalização Sanitária: Tecido 100% algodão, sem manga, gola em V. Elástico somente na parte de traz, na barra inferior. Com abertura frontal em botões. Dois bolsos frontais na altura do peito e dois bolsos laterais (lado esquerdo e direito). Logo do município bordado na frente do bolso direito. Cor e tamanho a definir. Nas costas uma logo bordada “Fiscalização Vigilância Sanitária”.</t>
  </si>
  <si>
    <t>COLETE de Identificação: “Vigilância Ambiental”. Tecido 100% algodão, sem manga, gola em V. Elástico somente na parte de traz, na barra inferior. Com abertura frontal em botões. Dois bolsos frontais na altura do peito e dois bolsos laterais (lado esquerdo e direito). Logo do município bordado na frente do bolso direito. Cor e tamanho a definir. Nas costas uma logo bordada “Vigilância Ambiental”.</t>
  </si>
  <si>
    <t>COLETE de Identificação: “Vigilância Epidemiológica”. Tecido 100% algodão, sem manga, gola em V. Elástico somente na parte de traz, na barra inferior. Com abertura frontal em botões. Dois bolsos frontais na altura do peito e dois bolsos laterais (lado esquerdo e direito). Logo do município bordado na frente do bolso direito. Cor e tamanho a definir. Nas costas uma logo bordada “Vigilância Epidemiológica”.</t>
  </si>
  <si>
    <t>COLETE de Identificação: “Saúde do Trabalhador”. Tecido 100% algodão, sem manga, gola em V. Elástico somente na parte de traz, na barra inferior. Com abertura frontal em botões. Dois bolsos frontais na altura do peito e dois bolsos laterais (lado esquerdo e direito). Logo do município bordado na frente do bolso direito. Cor e tamanho a definir. Nas costas uma logo bordada “Saúde do Trabalhador”.</t>
  </si>
  <si>
    <t>COLETE de Identificação: “Vigilância em Saúde”. Tecido 100% algodão, sem manga, gola em V. Elástico somente na parte de traz, na barra inferior. Com abertura frontal em botões. Dois bolsos frontais na altura do peito e dois bolsos laterais (lado esquerdo e direito). Logo do município bordado na frente do bolso direito. Cor e tamanho a definir. Nas costas uma logo bordada “Vigilância em Saúde”.</t>
  </si>
  <si>
    <t>Boné: Boné frente TECIDO SUPER CAP e tela na lateral e traseiro fecho plástico. Cor a definir; Dimensões do boné: Tamanho único adulto; Circunferência: 58 cm com regulador. Diâmetro:17 cm. Altura: 12 cm. Aba: 15 por 7 cm Identificação frontal “Agentes de Endemias”.</t>
  </si>
  <si>
    <t>Conjunto de roupa de uso hospitalar, com tratamento anti microbial. Confeccionado em tecido Brim 100% algodão. Detalhes do Pijama: Gola modelo V; Manga curta. 2 bolsos frontais ou Feito em Microfibra de Gabardine. 4 tamanho M e 4 tamanho G</t>
  </si>
  <si>
    <t>Camisa manga longa: Tecnologia Outlast, com tecido 100% em poliamida, que se adapta às mudanças térmicas, absorvendo o excesso de calor e reduzindo o superaquecimento e resfriamento do corpo. Tecido biodegradável. Composição: 92% da fibra TENCEL e 8% ELASTANO. Tamanhos a combinar.</t>
  </si>
  <si>
    <t>Camiseta manga curta em malha 100% algodão fio 30/1 penteado. Gola redonda com ribana de ELASTANO (96% algodão e 4% ELASTANO). Costura interna dupla de alta resistência. Estampa em silk screen policromia frente e uma cor atrás. Etiqueta com especificação do tecido e tamanho visível na parte interna das costas; logomarca do estabelecimento; camisetas acondicionadas individualmente, contendo um adesivo na embalagem com o tamanho da camiseta. Tamanhos a combinar.</t>
  </si>
  <si>
    <t>Unidade</t>
  </si>
  <si>
    <t>Secretaria de Saúde</t>
  </si>
  <si>
    <t>MENOR PREÇO POR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</si>
</sst>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36505" y="137366"/>
          <a:ext cx="1846526" cy="877227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1368/2025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2"/>
  <sheetViews>
    <sheetView tabSelected="1" zoomScale="115" zoomScaleNormal="115" zoomScaleSheetLayoutView="100" workbookViewId="0">
      <selection activeCell="B15" sqref="B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042/2025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08/05/2025 até 15/05/2025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15/05/2025 as 08:00 hs até 15/05/2025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AQUISIÇÃO DE UNIFORMES PARA A VIGILÂNCIA EM SAUDE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1368/2025 de 19/03/2025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 POR ITEM</v>
      </c>
      <c r="B8" s="47"/>
      <c r="C8" s="62" t="s">
        <v>27</v>
      </c>
      <c r="D8" s="62"/>
      <c r="E8" s="63">
        <f>Dados!B9</f>
        <v>9665.52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65.25" x14ac:dyDescent="0.2">
      <c r="A15" s="59">
        <v>1</v>
      </c>
      <c r="B15" s="61" t="s">
        <v>47</v>
      </c>
      <c r="C15" s="30" t="s">
        <v>57</v>
      </c>
      <c r="D15" s="44">
        <v>14</v>
      </c>
      <c r="E15" s="46">
        <v>172.85</v>
      </c>
      <c r="F15" s="56"/>
      <c r="G15" s="31" t="str">
        <f>IF(F15="","",IF(ISTEXT(F15),"NC",F15*D15))</f>
        <v/>
      </c>
      <c r="H15" s="36"/>
      <c r="K15" s="7"/>
    </row>
    <row r="16" spans="1:11" s="8" customFormat="1" ht="65.25" x14ac:dyDescent="0.2">
      <c r="A16" s="59">
        <v>2</v>
      </c>
      <c r="B16" s="61" t="s">
        <v>48</v>
      </c>
      <c r="C16" s="30" t="s">
        <v>57</v>
      </c>
      <c r="D16" s="44">
        <v>6</v>
      </c>
      <c r="E16" s="46">
        <v>172.85</v>
      </c>
      <c r="F16" s="56"/>
      <c r="G16" s="31" t="str">
        <f t="shared" ref="G16:G19" si="0">IF(F16="","",IF(ISTEXT(F16),"NC",F16*D16))</f>
        <v/>
      </c>
      <c r="H16" s="36"/>
      <c r="K16" s="7"/>
    </row>
    <row r="17" spans="1:11" s="8" customFormat="1" ht="65.25" x14ac:dyDescent="0.2">
      <c r="A17" s="59">
        <v>3</v>
      </c>
      <c r="B17" s="61" t="s">
        <v>49</v>
      </c>
      <c r="C17" s="30" t="s">
        <v>57</v>
      </c>
      <c r="D17" s="44">
        <v>2</v>
      </c>
      <c r="E17" s="46">
        <v>172.85</v>
      </c>
      <c r="F17" s="56"/>
      <c r="G17" s="31" t="str">
        <f t="shared" si="0"/>
        <v/>
      </c>
      <c r="H17" s="36"/>
      <c r="K17" s="7"/>
    </row>
    <row r="18" spans="1:11" s="8" customFormat="1" ht="65.25" x14ac:dyDescent="0.2">
      <c r="A18" s="59">
        <v>4</v>
      </c>
      <c r="B18" s="61" t="s">
        <v>50</v>
      </c>
      <c r="C18" s="30" t="s">
        <v>57</v>
      </c>
      <c r="D18" s="44">
        <v>2</v>
      </c>
      <c r="E18" s="46">
        <v>172.85</v>
      </c>
      <c r="F18" s="56"/>
      <c r="G18" s="31" t="str">
        <f t="shared" si="0"/>
        <v/>
      </c>
      <c r="H18" s="36"/>
      <c r="K18" s="7"/>
    </row>
    <row r="19" spans="1:11" s="8" customFormat="1" ht="65.25" x14ac:dyDescent="0.2">
      <c r="A19" s="59">
        <v>5</v>
      </c>
      <c r="B19" s="61" t="s">
        <v>51</v>
      </c>
      <c r="C19" s="30" t="s">
        <v>57</v>
      </c>
      <c r="D19" s="44">
        <v>2</v>
      </c>
      <c r="E19" s="46">
        <v>172.85</v>
      </c>
      <c r="F19" s="56"/>
      <c r="G19" s="31" t="str">
        <f t="shared" si="0"/>
        <v/>
      </c>
      <c r="H19" s="36"/>
      <c r="K19" s="7"/>
    </row>
    <row r="20" spans="1:11" s="8" customFormat="1" ht="65.25" x14ac:dyDescent="0.2">
      <c r="A20" s="59">
        <v>6</v>
      </c>
      <c r="B20" s="61" t="s">
        <v>52</v>
      </c>
      <c r="C20" s="30" t="s">
        <v>57</v>
      </c>
      <c r="D20" s="44">
        <v>2</v>
      </c>
      <c r="E20" s="46">
        <v>172.85</v>
      </c>
      <c r="F20" s="56"/>
      <c r="G20" s="31" t="str">
        <f t="shared" ref="G20:G24" si="1">IF(F20="","",IF(ISTEXT(F20),"NC",F20*D20))</f>
        <v/>
      </c>
      <c r="H20" s="36"/>
      <c r="K20" s="7"/>
    </row>
    <row r="21" spans="1:11" s="8" customFormat="1" ht="43.5" x14ac:dyDescent="0.2">
      <c r="A21" s="59">
        <v>7</v>
      </c>
      <c r="B21" s="61" t="s">
        <v>53</v>
      </c>
      <c r="C21" s="30" t="s">
        <v>57</v>
      </c>
      <c r="D21" s="44">
        <v>14</v>
      </c>
      <c r="E21" s="46">
        <v>36.96</v>
      </c>
      <c r="F21" s="56"/>
      <c r="G21" s="31" t="str">
        <f t="shared" si="1"/>
        <v/>
      </c>
      <c r="H21" s="36"/>
      <c r="K21" s="7"/>
    </row>
    <row r="22" spans="1:11" s="8" customFormat="1" ht="43.5" x14ac:dyDescent="0.2">
      <c r="A22" s="59">
        <v>8</v>
      </c>
      <c r="B22" s="61" t="s">
        <v>54</v>
      </c>
      <c r="C22" s="30" t="s">
        <v>57</v>
      </c>
      <c r="D22" s="44">
        <v>8</v>
      </c>
      <c r="E22" s="46">
        <v>73.42</v>
      </c>
      <c r="F22" s="56"/>
      <c r="G22" s="31" t="str">
        <f t="shared" si="1"/>
        <v/>
      </c>
      <c r="H22" s="36"/>
      <c r="K22" s="7"/>
    </row>
    <row r="23" spans="1:11" s="8" customFormat="1" ht="43.5" x14ac:dyDescent="0.2">
      <c r="A23" s="59">
        <v>9</v>
      </c>
      <c r="B23" s="61" t="s">
        <v>55</v>
      </c>
      <c r="C23" s="30" t="s">
        <v>57</v>
      </c>
      <c r="D23" s="44">
        <v>14</v>
      </c>
      <c r="E23" s="46">
        <v>180.19</v>
      </c>
      <c r="F23" s="56"/>
      <c r="G23" s="31" t="str">
        <f t="shared" si="1"/>
        <v/>
      </c>
      <c r="H23" s="36"/>
      <c r="K23" s="7"/>
    </row>
    <row r="24" spans="1:11" s="8" customFormat="1" ht="76.099999999999994" x14ac:dyDescent="0.2">
      <c r="A24" s="59">
        <v>10</v>
      </c>
      <c r="B24" s="61" t="s">
        <v>56</v>
      </c>
      <c r="C24" s="30" t="s">
        <v>57</v>
      </c>
      <c r="D24" s="44">
        <v>14</v>
      </c>
      <c r="E24" s="46">
        <v>85.59</v>
      </c>
      <c r="F24" s="56"/>
      <c r="G24" s="31" t="str">
        <f t="shared" si="1"/>
        <v/>
      </c>
      <c r="H24" s="36"/>
      <c r="K24" s="7"/>
    </row>
    <row r="25" spans="1:11" s="25" customFormat="1" ht="8.85" x14ac:dyDescent="0.2">
      <c r="A25" s="32"/>
      <c r="E25" s="42"/>
      <c r="F25" s="69" t="s">
        <v>39</v>
      </c>
      <c r="G25" s="70"/>
      <c r="H25" s="37"/>
    </row>
    <row r="26" spans="1:11" ht="14.3" customHeight="1" x14ac:dyDescent="0.2">
      <c r="F26" s="71">
        <f>SUM(G15:G24)</f>
        <v>0</v>
      </c>
      <c r="G26" s="72"/>
      <c r="H26" s="38"/>
    </row>
    <row r="27" spans="1:11" ht="10.9" customHeight="1" x14ac:dyDescent="0.2">
      <c r="G27" s="12"/>
      <c r="H27" s="38"/>
    </row>
    <row r="28" spans="1:11" s="33" customFormat="1" ht="8.85" x14ac:dyDescent="0.2">
      <c r="A28" s="66" t="str">
        <f>" - "&amp;Dados!B20</f>
        <v xml:space="preserve"> - A execução do objeto da presente licitação será realizada junto a Secretaria obedecendo, na íntegra, ao detalhamento do termo de referência (ANEXO II).</v>
      </c>
      <c r="B28" s="66"/>
      <c r="C28" s="66"/>
      <c r="D28" s="66"/>
      <c r="E28" s="66"/>
      <c r="F28" s="66"/>
      <c r="G28" s="66"/>
      <c r="H28" s="39"/>
    </row>
    <row r="29" spans="1:11" s="33" customFormat="1" ht="8.85" x14ac:dyDescent="0.2">
      <c r="A29" s="66" t="str">
        <f>" - "&amp;Dados!B21</f>
        <v xml:space="preserve"> - A administração rejeitará, no todo ou em parte, o fornecimento executado em desacordo com os termos do Edital e seus anexos.</v>
      </c>
      <c r="B29" s="66"/>
      <c r="C29" s="66"/>
      <c r="D29" s="66"/>
      <c r="E29" s="66"/>
      <c r="F29" s="66"/>
      <c r="G29" s="66"/>
      <c r="H29" s="39"/>
    </row>
    <row r="30" spans="1:11" s="33" customFormat="1" ht="21.25" customHeight="1" x14ac:dyDescent="0.2">
      <c r="A30" s="66" t="str">
        <f>" - "&amp;Dados!B22</f>
        <v xml:space="preserve"> - O pagamento do objeto de que trata a DISPENSA ELETRÔNICA 042/2025, e consequente contrato serão efetuados pela Tesouraria da SMDS nos termos do Art. 7 da Instrução Normativa SEGES/ME nº 77, de 2022.</v>
      </c>
      <c r="B30" s="66"/>
      <c r="C30" s="66"/>
      <c r="D30" s="66"/>
      <c r="E30" s="66"/>
      <c r="F30" s="66"/>
      <c r="G30" s="66"/>
      <c r="H30" s="39"/>
    </row>
    <row r="31" spans="1:11" s="25" customFormat="1" ht="8.85" x14ac:dyDescent="0.2">
      <c r="A31" s="66" t="str">
        <f>" - "&amp;Dados!B23</f>
        <v xml:space="preserve"> - Proposta válida por 60 (sessenta) dias</v>
      </c>
      <c r="B31" s="66"/>
      <c r="C31" s="66"/>
      <c r="D31" s="66"/>
      <c r="E31" s="66"/>
      <c r="F31" s="66"/>
      <c r="G31" s="66"/>
      <c r="H31" s="37"/>
    </row>
    <row r="32" spans="1:11" x14ac:dyDescent="0.2">
      <c r="H32" s="40"/>
    </row>
    <row r="33" spans="2:8" x14ac:dyDescent="0.2">
      <c r="H33" s="40"/>
    </row>
    <row r="34" spans="2:8" x14ac:dyDescent="0.2">
      <c r="H34" s="40"/>
    </row>
    <row r="35" spans="2:8" x14ac:dyDescent="0.2">
      <c r="H35" s="40"/>
    </row>
    <row r="36" spans="2:8" x14ac:dyDescent="0.2">
      <c r="H36" s="40"/>
    </row>
    <row r="37" spans="2:8" x14ac:dyDescent="0.2">
      <c r="H37" s="40"/>
    </row>
    <row r="38" spans="2:8" ht="12.75" customHeight="1" x14ac:dyDescent="0.2">
      <c r="B38" s="1"/>
      <c r="G38" s="1"/>
    </row>
    <row r="39" spans="2:8" x14ac:dyDescent="0.2">
      <c r="B39" s="1"/>
      <c r="G39" s="1"/>
    </row>
    <row r="40" spans="2:8" x14ac:dyDescent="0.2">
      <c r="B40" s="1"/>
      <c r="G40" s="1"/>
    </row>
    <row r="41" spans="2:8" x14ac:dyDescent="0.2">
      <c r="B41" s="1"/>
      <c r="G41" s="1"/>
    </row>
    <row r="42" spans="2:8" x14ac:dyDescent="0.2">
      <c r="B42" s="1"/>
      <c r="G42" s="1"/>
    </row>
  </sheetData>
  <sheetProtection password="CE28" sheet="1" objects="1" scenarios="1"/>
  <autoFilter ref="A13:G31"/>
  <mergeCells count="17">
    <mergeCell ref="A28:G28"/>
    <mergeCell ref="A29:G29"/>
    <mergeCell ref="A30:G30"/>
    <mergeCell ref="B10:G10"/>
    <mergeCell ref="A31:G31"/>
    <mergeCell ref="B11:G11"/>
    <mergeCell ref="F25:G25"/>
    <mergeCell ref="F26:G26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24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24">
    <cfRule type="cellIs" dxfId="7" priority="12" stopIfTrue="1" operator="equal">
      <formula>""</formula>
    </cfRule>
  </conditionalFormatting>
  <conditionalFormatting sqref="F25">
    <cfRule type="expression" dxfId="6" priority="2" stopIfTrue="1">
      <formula>IF($J25="Empate",IF(H25=1,TRUE(),FALSE()),FALSE())</formula>
    </cfRule>
    <cfRule type="expression" dxfId="5" priority="3" stopIfTrue="1">
      <formula>IF(H25="&gt;",FALSE(),IF(H25&gt;0,TRUE(),FALSE()))</formula>
    </cfRule>
    <cfRule type="expression" dxfId="4" priority="4" stopIfTrue="1">
      <formula>IF(H25="&gt;",TRUE(),FALSE())</formula>
    </cfRule>
  </conditionalFormatting>
  <conditionalFormatting sqref="F26">
    <cfRule type="expression" dxfId="3" priority="5" stopIfTrue="1">
      <formula>IF($J25="OK",IF(H25=1,TRUE(),FALSE()),FALSE())</formula>
    </cfRule>
    <cfRule type="expression" dxfId="2" priority="6" stopIfTrue="1">
      <formula>IF($J25="Empate",IF(H25=1,TRUE(),FALSE()),FALSE())</formula>
    </cfRule>
    <cfRule type="expression" dxfId="1" priority="7" stopIfTrue="1">
      <formula>IF($J25="Empate",IF(H25=2,TRUE(),FALSE()),FALSE())</formula>
    </cfRule>
  </conditionalFormatting>
  <conditionalFormatting sqref="G15:G24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40</v>
      </c>
      <c r="E1" s="4"/>
      <c r="F1" s="4"/>
      <c r="G1" s="4"/>
    </row>
    <row r="2" spans="1:7" x14ac:dyDescent="0.2">
      <c r="A2" s="15" t="s">
        <v>9</v>
      </c>
      <c r="B2" s="53" t="s">
        <v>41</v>
      </c>
      <c r="E2" s="4"/>
      <c r="F2" s="4"/>
      <c r="G2" s="4"/>
    </row>
    <row r="3" spans="1:7" x14ac:dyDescent="0.2">
      <c r="A3" s="15" t="s">
        <v>10</v>
      </c>
      <c r="B3" s="53" t="s">
        <v>42</v>
      </c>
      <c r="C3" s="5"/>
      <c r="E3" s="49"/>
      <c r="F3" s="4"/>
      <c r="G3" s="4"/>
    </row>
    <row r="4" spans="1:7" x14ac:dyDescent="0.2">
      <c r="A4" s="15" t="s">
        <v>11</v>
      </c>
      <c r="B4" s="53" t="s">
        <v>43</v>
      </c>
      <c r="C4" s="5"/>
      <c r="E4" s="49"/>
      <c r="F4" s="4"/>
      <c r="G4" s="4"/>
    </row>
    <row r="5" spans="1:7" x14ac:dyDescent="0.2">
      <c r="A5" s="15"/>
      <c r="B5" s="53" t="s">
        <v>44</v>
      </c>
      <c r="C5" s="5"/>
      <c r="E5" s="49"/>
      <c r="F5" s="4"/>
      <c r="G5" s="4"/>
    </row>
    <row r="6" spans="1:7" x14ac:dyDescent="0.2">
      <c r="A6" s="15" t="s">
        <v>12</v>
      </c>
      <c r="B6" s="53" t="s">
        <v>35</v>
      </c>
      <c r="C6" s="5"/>
      <c r="E6" s="49"/>
      <c r="F6" s="4"/>
      <c r="G6" s="4"/>
    </row>
    <row r="7" spans="1:7" x14ac:dyDescent="0.2">
      <c r="A7" s="15" t="s">
        <v>28</v>
      </c>
      <c r="B7" s="54" t="s">
        <v>36</v>
      </c>
      <c r="C7" s="5"/>
      <c r="E7" s="49"/>
      <c r="F7" s="4"/>
      <c r="G7" s="4"/>
    </row>
    <row r="8" spans="1:7" x14ac:dyDescent="0.2">
      <c r="A8" s="15" t="s">
        <v>13</v>
      </c>
      <c r="B8" s="53" t="s">
        <v>59</v>
      </c>
      <c r="C8" s="5"/>
      <c r="E8" s="49"/>
      <c r="F8" s="4"/>
      <c r="G8" s="4"/>
    </row>
    <row r="9" spans="1:7" x14ac:dyDescent="0.2">
      <c r="A9" s="23" t="s">
        <v>22</v>
      </c>
      <c r="B9" s="43">
        <v>9665.52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58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45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46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38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2025-05-08T18:38:19Z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